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2760" windowWidth="14340" windowHeight="7515" activeTab="0"/>
  </bookViews>
  <sheets>
    <sheet name="programové rozpočtovanie" sheetId="1" r:id="rId1"/>
  </sheets>
  <definedNames/>
  <calcPr fullCalcOnLoad="1"/>
</workbook>
</file>

<file path=xl/sharedStrings.xml><?xml version="1.0" encoding="utf-8"?>
<sst xmlns="http://schemas.openxmlformats.org/spreadsheetml/2006/main" count="308" uniqueCount="172">
  <si>
    <t>Zdroj</t>
  </si>
  <si>
    <t>Od S TpT</t>
  </si>
  <si>
    <t>€</t>
  </si>
  <si>
    <t>Položka</t>
  </si>
  <si>
    <t>Finančné operácie spolu:</t>
  </si>
  <si>
    <t>Obec Súlovce</t>
  </si>
  <si>
    <t xml:space="preserve"> </t>
  </si>
  <si>
    <t>Bežný rozpočet - výdavky</t>
  </si>
  <si>
    <t xml:space="preserve">Mzdy </t>
  </si>
  <si>
    <t>Poistné do Všeob.zdravotnej poisťovne</t>
  </si>
  <si>
    <t>nemocenské poistenie</t>
  </si>
  <si>
    <t>starobné poistenie</t>
  </si>
  <si>
    <t>úrazové poistenie</t>
  </si>
  <si>
    <t>invalidné poistenie</t>
  </si>
  <si>
    <t>poistenie v nezamestnanosti</t>
  </si>
  <si>
    <t>rezervný fond</t>
  </si>
  <si>
    <t>cestovné</t>
  </si>
  <si>
    <t>energie</t>
  </si>
  <si>
    <t>vodné</t>
  </si>
  <si>
    <t>poštovné, telefón</t>
  </si>
  <si>
    <t>všeobecný materiál</t>
  </si>
  <si>
    <t>knihy, noviny</t>
  </si>
  <si>
    <t>SW a licencie</t>
  </si>
  <si>
    <t>reprezentačné</t>
  </si>
  <si>
    <t>Palivá, mazivá, oleje</t>
  </si>
  <si>
    <t>Servis, údržba, opravy</t>
  </si>
  <si>
    <t xml:space="preserve">Poistné </t>
  </si>
  <si>
    <t>údržba výpočtovej techniky</t>
  </si>
  <si>
    <t>školenia</t>
  </si>
  <si>
    <t>Propágácia, reklama a inzerc.</t>
  </si>
  <si>
    <t>Všeobecné služby</t>
  </si>
  <si>
    <t>Śpeciálne služby</t>
  </si>
  <si>
    <t xml:space="preserve">Poplatky a odvody </t>
  </si>
  <si>
    <t>stravovanie</t>
  </si>
  <si>
    <t>poistné</t>
  </si>
  <si>
    <t>prídel do SF</t>
  </si>
  <si>
    <t>odmeny poslancom OZ</t>
  </si>
  <si>
    <t>Odmeny zamestnan. Dohoda</t>
  </si>
  <si>
    <t xml:space="preserve">Bežné transfery </t>
  </si>
  <si>
    <t>Dotácie, čl. príspevky, ZMOS,TIR,</t>
  </si>
  <si>
    <t xml:space="preserve">Splácanie úrokov banke </t>
  </si>
  <si>
    <t>Spolu</t>
  </si>
  <si>
    <t>výdavky REGOP</t>
  </si>
  <si>
    <t>03.2.0. Požiarna ochrana</t>
  </si>
  <si>
    <t>všeobecné služby</t>
  </si>
  <si>
    <t>poistné na úrazové poistenie</t>
  </si>
  <si>
    <t>údržba miestnych komunikácií</t>
  </si>
  <si>
    <t>odmeny na dohody</t>
  </si>
  <si>
    <t>05.1.0.  Odpad</t>
  </si>
  <si>
    <t>nákup nádob</t>
  </si>
  <si>
    <t>odvoz a skládkovanie odpadov</t>
  </si>
  <si>
    <t xml:space="preserve">06.2.0.  Verejná zeleň </t>
  </si>
  <si>
    <t>údržba strojov, kosačiek</t>
  </si>
  <si>
    <t>06.4.0.  Verejné osvetlenie</t>
  </si>
  <si>
    <t>údržba verejného osvetlenie</t>
  </si>
  <si>
    <t>odmeny a dohody</t>
  </si>
  <si>
    <t>mzdy</t>
  </si>
  <si>
    <t>príplatky</t>
  </si>
  <si>
    <t>poistné do Všzp</t>
  </si>
  <si>
    <t>poistenie do ostatných poisťovní</t>
  </si>
  <si>
    <t>poistenie do rezervného fondu</t>
  </si>
  <si>
    <t xml:space="preserve">vodné </t>
  </si>
  <si>
    <t>palivo, mazivo, oleje</t>
  </si>
  <si>
    <t>školenia, kurzy, semináre</t>
  </si>
  <si>
    <t>stravovanie detí</t>
  </si>
  <si>
    <t>prídel do sociálneho fondu</t>
  </si>
  <si>
    <t>Špeciálne služby</t>
  </si>
  <si>
    <t>Rekonštrukcia modernizácia</t>
  </si>
  <si>
    <t>Prístavby, nadstavby, stav.úpravy</t>
  </si>
  <si>
    <t>08.4.0.  Cintorínske služby</t>
  </si>
  <si>
    <t>pokuty a penále</t>
  </si>
  <si>
    <t>softver, licencie</t>
  </si>
  <si>
    <t>09.1.1.  Materská škola</t>
  </si>
  <si>
    <t>Povinná školská dochádzka</t>
  </si>
  <si>
    <t>úrazové poistenie + zdravotné</t>
  </si>
  <si>
    <t>nemocenské dávky</t>
  </si>
  <si>
    <t>Finančné operácie výdavkové:</t>
  </si>
  <si>
    <t>Kapitálový rozpočet - výdavky</t>
  </si>
  <si>
    <t>Druh výdavku</t>
  </si>
  <si>
    <t>Bežné výdavky spolu:</t>
  </si>
  <si>
    <t>Rozpočet výdavkov spolu:</t>
  </si>
  <si>
    <t xml:space="preserve">poistné </t>
  </si>
  <si>
    <t>04.6.0. Cestná doprava</t>
  </si>
  <si>
    <t>Poistné do iných poisťovní</t>
  </si>
  <si>
    <t>Bežné transfery na nemocenské dávky</t>
  </si>
  <si>
    <t>Splácanie úveru</t>
  </si>
  <si>
    <t>01.7.1. Splácanie úrokov banke</t>
  </si>
  <si>
    <t>01.1.1. Správa obce</t>
  </si>
  <si>
    <t>11T2</t>
  </si>
  <si>
    <t>01.1.1. Správa obce - UPSVaR</t>
  </si>
  <si>
    <t>materiál</t>
  </si>
  <si>
    <t>Mzdy</t>
  </si>
  <si>
    <t>výdavky KU ŽP</t>
  </si>
  <si>
    <t>výdavky cestná doprava</t>
  </si>
  <si>
    <t>stavebný úrad</t>
  </si>
  <si>
    <t>08.2.0. Knižnica</t>
  </si>
  <si>
    <t>08.2.0. Kultúrny dom</t>
  </si>
  <si>
    <t>10.2.0.Opatrovateľská služba</t>
  </si>
  <si>
    <t xml:space="preserve">Splátka úveru </t>
  </si>
  <si>
    <t>Splátka úveru</t>
  </si>
  <si>
    <t>Kúpa bytu - dotácia MD VRR</t>
  </si>
  <si>
    <t>ŠFRG 01.7.0.</t>
  </si>
  <si>
    <t>Kúpa technickej vybavenosti</t>
  </si>
  <si>
    <t>rezerva na projekty</t>
  </si>
  <si>
    <t>Splátka úveru ŠFRB - 3 mes.splátka</t>
  </si>
  <si>
    <t>637004 1</t>
  </si>
  <si>
    <t>611.1</t>
  </si>
  <si>
    <t>Mzdy šanca na zamestnanie</t>
  </si>
  <si>
    <t>625001.1</t>
  </si>
  <si>
    <t>625002.1</t>
  </si>
  <si>
    <t>625004.1</t>
  </si>
  <si>
    <t xml:space="preserve">625003.1 </t>
  </si>
  <si>
    <t>625005.1</t>
  </si>
  <si>
    <t>625007.1.</t>
  </si>
  <si>
    <t>Spolu za 01.1.1.</t>
  </si>
  <si>
    <t>Nájom za prenájom - kopírka</t>
  </si>
  <si>
    <t>Rekonš.moder. Spolufinancovanie</t>
  </si>
  <si>
    <t>08.2.0. Spolu</t>
  </si>
  <si>
    <t>Dig. Kamerový systém</t>
  </si>
  <si>
    <t>projektová dokumentácia</t>
  </si>
  <si>
    <t>odvod do zdr. Poisťovne</t>
  </si>
  <si>
    <t>odvod dozdr. Poistovní</t>
  </si>
  <si>
    <t>výdavky ROEP</t>
  </si>
  <si>
    <t>Rozpočet na rok 2020</t>
  </si>
  <si>
    <t>Rozpočet na rok 2021</t>
  </si>
  <si>
    <t>register adries</t>
  </si>
  <si>
    <t>voľby</t>
  </si>
  <si>
    <t>SNP nafta</t>
  </si>
  <si>
    <t>MDaV</t>
  </si>
  <si>
    <t>1AC2</t>
  </si>
  <si>
    <t>1AC1</t>
  </si>
  <si>
    <t>06.2.0.  - UPSVaR</t>
  </si>
  <si>
    <t>06.2.0. - UPSVaR</t>
  </si>
  <si>
    <t>Spolu:</t>
  </si>
  <si>
    <t>09.1.1.1. - UPSVaR</t>
  </si>
  <si>
    <t>Ostatné príplatky</t>
  </si>
  <si>
    <t>Palivo ako zdroj energie</t>
  </si>
  <si>
    <t>Provízia</t>
  </si>
  <si>
    <t>Bežné transrery obcí</t>
  </si>
  <si>
    <t>odvod do zdr. Poistovní</t>
  </si>
  <si>
    <t>06.1.0. Nájomné byty</t>
  </si>
  <si>
    <t>Vodné, stočné</t>
  </si>
  <si>
    <t>Poštovné služby</t>
  </si>
  <si>
    <t>Rutinná a štandardná údržba budov</t>
  </si>
  <si>
    <t>Nájomné za nájom budov</t>
  </si>
  <si>
    <t>Poistné</t>
  </si>
  <si>
    <t>611 1</t>
  </si>
  <si>
    <t>612002 1</t>
  </si>
  <si>
    <t>621 1</t>
  </si>
  <si>
    <t>poistné od Všzp</t>
  </si>
  <si>
    <t>625001 1</t>
  </si>
  <si>
    <t>625002 1</t>
  </si>
  <si>
    <t>625003 1</t>
  </si>
  <si>
    <t>625004 1</t>
  </si>
  <si>
    <t>625005 1</t>
  </si>
  <si>
    <t>625007 1</t>
  </si>
  <si>
    <t>Kapitálový rozpočet spolu:</t>
  </si>
  <si>
    <t>Nákup prevádz. Str.</t>
  </si>
  <si>
    <t>Skutočnosť Rozpočet na rok 2017</t>
  </si>
  <si>
    <t xml:space="preserve"> Skutočnost Rozpočet na rok 2018</t>
  </si>
  <si>
    <t>Schválený Rozpočet na rok 2019</t>
  </si>
  <si>
    <t>Očakávaná skutočnosť rozpočet 2019</t>
  </si>
  <si>
    <t>Rozpočet na rok 2022</t>
  </si>
  <si>
    <t>rekonštr. Multifunkčné ihrisko</t>
  </si>
  <si>
    <t xml:space="preserve">Stravovanie  </t>
  </si>
  <si>
    <t>energie drevo</t>
  </si>
  <si>
    <t>Predškoláci stravovanie</t>
  </si>
  <si>
    <t xml:space="preserve">energie </t>
  </si>
  <si>
    <t xml:space="preserve">Nákup pozemkov </t>
  </si>
  <si>
    <t>Rekonš.moder. Multifunkčné</t>
  </si>
  <si>
    <t>Nákup budov, objektov, 09.1.1.1</t>
  </si>
  <si>
    <t>Rekonštrukcia a mod. VO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</si>
</sst>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_ ;\-#,##0.00\ "/>
    <numFmt numFmtId="173" formatCode="#,##0.00\ &quot;Sk&quot;"/>
    <numFmt numFmtId="174" formatCode="#,##0.0\ [$€-1]"/>
    <numFmt numFmtId="175" formatCode="#,##0\ [$€-1]"/>
    <numFmt numFmtId="176" formatCode="#,##0.00\ [$€-1]"/>
    <numFmt numFmtId="177" formatCode="_-* #,##0.00\ [$€-1]_-;\-* #,##0.00\ [$€-1]_-;_-* &quot;-&quot;??\ [$€-1]_-;_-@_-"/>
    <numFmt numFmtId="178" formatCode="#,##0\ _S_k"/>
    <numFmt numFmtId="179" formatCode="#,##0\ &quot;Sk&quot;"/>
    <numFmt numFmtId="180" formatCode="#,##0.00\ [$€-1];[Red]\-#,##0.00\ [$€-1]"/>
    <numFmt numFmtId="181" formatCode="0.0"/>
    <numFmt numFmtId="182" formatCode="[$-41B]d\.\ mmmm\ yyyy"/>
  </numFmts>
  <fonts count="50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 Black"/>
      <family val="2"/>
    </font>
    <font>
      <b/>
      <sz val="12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5"/>
      <name val="Arial"/>
      <family val="2"/>
    </font>
    <font>
      <b/>
      <sz val="10"/>
      <color indexed="8"/>
      <name val="Arial"/>
      <family val="2"/>
    </font>
    <font>
      <b/>
      <sz val="12"/>
      <color indexed="45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b/>
      <sz val="8"/>
      <name val="Arial Black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-0.24997000396251678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Continuous"/>
    </xf>
    <xf numFmtId="0" fontId="2" fillId="33" borderId="10" xfId="0" applyFont="1" applyFill="1" applyBorder="1" applyAlignment="1">
      <alignment horizontal="centerContinuous" shrinkToFit="1"/>
    </xf>
    <xf numFmtId="49" fontId="2" fillId="33" borderId="10" xfId="0" applyNumberFormat="1" applyFont="1" applyFill="1" applyBorder="1" applyAlignment="1">
      <alignment horizontal="centerContinuous"/>
    </xf>
    <xf numFmtId="0" fontId="2" fillId="33" borderId="1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1" fillId="34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1" fillId="35" borderId="12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0" fillId="36" borderId="15" xfId="0" applyFill="1" applyBorder="1" applyAlignment="1">
      <alignment horizontal="left"/>
    </xf>
    <xf numFmtId="49" fontId="0" fillId="36" borderId="16" xfId="0" applyNumberFormat="1" applyFill="1" applyBorder="1" applyAlignment="1">
      <alignment horizontal="left"/>
    </xf>
    <xf numFmtId="0" fontId="0" fillId="36" borderId="16" xfId="0" applyFill="1" applyBorder="1" applyAlignment="1">
      <alignment horizontal="left"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1" fillId="35" borderId="13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36" borderId="0" xfId="0" applyFill="1" applyBorder="1" applyAlignment="1">
      <alignment/>
    </xf>
    <xf numFmtId="0" fontId="14" fillId="0" borderId="0" xfId="0" applyFont="1" applyAlignment="1">
      <alignment/>
    </xf>
    <xf numFmtId="0" fontId="13" fillId="35" borderId="19" xfId="0" applyFont="1" applyFill="1" applyBorder="1" applyAlignment="1">
      <alignment horizontal="center" wrapText="1"/>
    </xf>
    <xf numFmtId="0" fontId="12" fillId="36" borderId="14" xfId="0" applyFont="1" applyFill="1" applyBorder="1" applyAlignment="1">
      <alignment horizontal="left"/>
    </xf>
    <xf numFmtId="49" fontId="0" fillId="36" borderId="12" xfId="0" applyNumberFormat="1" applyFill="1" applyBorder="1" applyAlignment="1">
      <alignment horizontal="left"/>
    </xf>
    <xf numFmtId="0" fontId="0" fillId="36" borderId="12" xfId="0" applyFill="1" applyBorder="1" applyAlignment="1">
      <alignment horizontal="left"/>
    </xf>
    <xf numFmtId="0" fontId="0" fillId="36" borderId="13" xfId="0" applyFill="1" applyBorder="1" applyAlignment="1">
      <alignment/>
    </xf>
    <xf numFmtId="0" fontId="2" fillId="35" borderId="14" xfId="0" applyFont="1" applyFill="1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175" fontId="0" fillId="0" borderId="20" xfId="0" applyNumberFormat="1" applyFont="1" applyBorder="1" applyAlignment="1">
      <alignment/>
    </xf>
    <xf numFmtId="175" fontId="1" fillId="35" borderId="20" xfId="0" applyNumberFormat="1" applyFont="1" applyFill="1" applyBorder="1" applyAlignment="1">
      <alignment/>
    </xf>
    <xf numFmtId="175" fontId="15" fillId="37" borderId="20" xfId="0" applyNumberFormat="1" applyFont="1" applyFill="1" applyBorder="1" applyAlignment="1">
      <alignment/>
    </xf>
    <xf numFmtId="175" fontId="2" fillId="34" borderId="20" xfId="0" applyNumberFormat="1" applyFont="1" applyFill="1" applyBorder="1" applyAlignment="1">
      <alignment/>
    </xf>
    <xf numFmtId="175" fontId="0" fillId="0" borderId="21" xfId="0" applyNumberFormat="1" applyFont="1" applyBorder="1" applyAlignment="1">
      <alignment/>
    </xf>
    <xf numFmtId="175" fontId="0" fillId="0" borderId="20" xfId="0" applyNumberFormat="1" applyFont="1" applyBorder="1" applyAlignment="1">
      <alignment/>
    </xf>
    <xf numFmtId="175" fontId="8" fillId="36" borderId="19" xfId="0" applyNumberFormat="1" applyFont="1" applyFill="1" applyBorder="1" applyAlignment="1">
      <alignment/>
    </xf>
    <xf numFmtId="0" fontId="0" fillId="38" borderId="20" xfId="0" applyFont="1" applyFill="1" applyBorder="1" applyAlignment="1">
      <alignment horizontal="left"/>
    </xf>
    <xf numFmtId="49" fontId="0" fillId="38" borderId="20" xfId="0" applyNumberFormat="1" applyFont="1" applyFill="1" applyBorder="1" applyAlignment="1">
      <alignment horizontal="left"/>
    </xf>
    <xf numFmtId="3" fontId="0" fillId="38" borderId="20" xfId="0" applyNumberFormat="1" applyFont="1" applyFill="1" applyBorder="1" applyAlignment="1">
      <alignment horizontal="left"/>
    </xf>
    <xf numFmtId="0" fontId="0" fillId="38" borderId="20" xfId="0" applyFont="1" applyFill="1" applyBorder="1" applyAlignment="1">
      <alignment/>
    </xf>
    <xf numFmtId="175" fontId="0" fillId="38" borderId="20" xfId="0" applyNumberFormat="1" applyFont="1" applyFill="1" applyBorder="1" applyAlignment="1">
      <alignment/>
    </xf>
    <xf numFmtId="175" fontId="15" fillId="38" borderId="20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/>
    </xf>
    <xf numFmtId="0" fontId="0" fillId="0" borderId="22" xfId="0" applyFont="1" applyBorder="1" applyAlignment="1">
      <alignment/>
    </xf>
    <xf numFmtId="175" fontId="15" fillId="39" borderId="10" xfId="0" applyNumberFormat="1" applyFont="1" applyFill="1" applyBorder="1" applyAlignment="1">
      <alignment/>
    </xf>
    <xf numFmtId="0" fontId="0" fillId="40" borderId="21" xfId="0" applyFont="1" applyFill="1" applyBorder="1" applyAlignment="1">
      <alignment horizontal="left"/>
    </xf>
    <xf numFmtId="49" fontId="0" fillId="40" borderId="21" xfId="0" applyNumberFormat="1" applyFont="1" applyFill="1" applyBorder="1" applyAlignment="1">
      <alignment horizontal="left"/>
    </xf>
    <xf numFmtId="0" fontId="0" fillId="40" borderId="21" xfId="0" applyFill="1" applyBorder="1" applyAlignment="1">
      <alignment horizontal="left"/>
    </xf>
    <xf numFmtId="0" fontId="0" fillId="40" borderId="20" xfId="0" applyFont="1" applyFill="1" applyBorder="1" applyAlignment="1">
      <alignment/>
    </xf>
    <xf numFmtId="175" fontId="0" fillId="40" borderId="20" xfId="0" applyNumberFormat="1" applyFont="1" applyFill="1" applyBorder="1" applyAlignment="1">
      <alignment/>
    </xf>
    <xf numFmtId="0" fontId="0" fillId="40" borderId="20" xfId="0" applyFont="1" applyFill="1" applyBorder="1" applyAlignment="1">
      <alignment horizontal="left"/>
    </xf>
    <xf numFmtId="49" fontId="0" fillId="40" borderId="20" xfId="0" applyNumberFormat="1" applyFont="1" applyFill="1" applyBorder="1" applyAlignment="1">
      <alignment horizontal="left"/>
    </xf>
    <xf numFmtId="3" fontId="0" fillId="40" borderId="20" xfId="0" applyNumberFormat="1" applyFont="1" applyFill="1" applyBorder="1" applyAlignment="1">
      <alignment horizontal="left"/>
    </xf>
    <xf numFmtId="0" fontId="0" fillId="17" borderId="21" xfId="0" applyFont="1" applyFill="1" applyBorder="1" applyAlignment="1">
      <alignment horizontal="left"/>
    </xf>
    <xf numFmtId="49" fontId="0" fillId="17" borderId="21" xfId="0" applyNumberFormat="1" applyFont="1" applyFill="1" applyBorder="1" applyAlignment="1">
      <alignment horizontal="left"/>
    </xf>
    <xf numFmtId="0" fontId="0" fillId="17" borderId="21" xfId="0" applyFill="1" applyBorder="1" applyAlignment="1">
      <alignment horizontal="left"/>
    </xf>
    <xf numFmtId="0" fontId="0" fillId="17" borderId="20" xfId="0" applyFont="1" applyFill="1" applyBorder="1" applyAlignment="1">
      <alignment/>
    </xf>
    <xf numFmtId="175" fontId="0" fillId="17" borderId="20" xfId="0" applyNumberFormat="1" applyFont="1" applyFill="1" applyBorder="1" applyAlignment="1">
      <alignment/>
    </xf>
    <xf numFmtId="0" fontId="0" fillId="38" borderId="21" xfId="0" applyFont="1" applyFill="1" applyBorder="1" applyAlignment="1">
      <alignment horizontal="left"/>
    </xf>
    <xf numFmtId="49" fontId="0" fillId="38" borderId="21" xfId="0" applyNumberFormat="1" applyFont="1" applyFill="1" applyBorder="1" applyAlignment="1">
      <alignment horizontal="left"/>
    </xf>
    <xf numFmtId="0" fontId="0" fillId="38" borderId="21" xfId="0" applyFill="1" applyBorder="1" applyAlignment="1">
      <alignment horizontal="left"/>
    </xf>
    <xf numFmtId="0" fontId="0" fillId="40" borderId="20" xfId="0" applyFill="1" applyBorder="1" applyAlignment="1">
      <alignment horizontal="left"/>
    </xf>
    <xf numFmtId="0" fontId="0" fillId="38" borderId="20" xfId="0" applyFill="1" applyBorder="1" applyAlignment="1">
      <alignment horizontal="left"/>
    </xf>
    <xf numFmtId="3" fontId="0" fillId="0" borderId="21" xfId="0" applyNumberFormat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49" fontId="0" fillId="0" borderId="21" xfId="0" applyNumberFormat="1" applyFon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0" xfId="0" applyFont="1" applyFill="1" applyBorder="1" applyAlignment="1">
      <alignment/>
    </xf>
    <xf numFmtId="175" fontId="0" fillId="0" borderId="2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8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49" fontId="7" fillId="0" borderId="20" xfId="0" applyNumberFormat="1" applyFont="1" applyBorder="1" applyAlignment="1">
      <alignment horizontal="left"/>
    </xf>
    <xf numFmtId="3" fontId="0" fillId="0" borderId="20" xfId="0" applyNumberFormat="1" applyBorder="1" applyAlignment="1">
      <alignment horizontal="left"/>
    </xf>
    <xf numFmtId="0" fontId="0" fillId="0" borderId="25" xfId="0" applyFont="1" applyFill="1" applyBorder="1" applyAlignment="1">
      <alignment/>
    </xf>
    <xf numFmtId="0" fontId="0" fillId="0" borderId="20" xfId="0" applyBorder="1" applyAlignment="1">
      <alignment/>
    </xf>
    <xf numFmtId="0" fontId="13" fillId="35" borderId="14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/>
    </xf>
    <xf numFmtId="175" fontId="15" fillId="38" borderId="22" xfId="0" applyNumberFormat="1" applyFont="1" applyFill="1" applyBorder="1" applyAlignment="1">
      <alignment/>
    </xf>
    <xf numFmtId="175" fontId="0" fillId="0" borderId="22" xfId="0" applyNumberFormat="1" applyFont="1" applyBorder="1" applyAlignment="1">
      <alignment/>
    </xf>
    <xf numFmtId="175" fontId="0" fillId="0" borderId="22" xfId="0" applyNumberFormat="1" applyFont="1" applyFill="1" applyBorder="1" applyAlignment="1">
      <alignment/>
    </xf>
    <xf numFmtId="175" fontId="0" fillId="40" borderId="22" xfId="0" applyNumberFormat="1" applyFont="1" applyFill="1" applyBorder="1" applyAlignment="1">
      <alignment/>
    </xf>
    <xf numFmtId="175" fontId="0" fillId="38" borderId="22" xfId="0" applyNumberFormat="1" applyFont="1" applyFill="1" applyBorder="1" applyAlignment="1">
      <alignment/>
    </xf>
    <xf numFmtId="175" fontId="1" fillId="35" borderId="22" xfId="0" applyNumberFormat="1" applyFont="1" applyFill="1" applyBorder="1" applyAlignment="1">
      <alignment/>
    </xf>
    <xf numFmtId="175" fontId="15" fillId="37" borderId="22" xfId="0" applyNumberFormat="1" applyFont="1" applyFill="1" applyBorder="1" applyAlignment="1">
      <alignment/>
    </xf>
    <xf numFmtId="175" fontId="0" fillId="0" borderId="22" xfId="0" applyNumberFormat="1" applyFont="1" applyBorder="1" applyAlignment="1">
      <alignment/>
    </xf>
    <xf numFmtId="175" fontId="0" fillId="0" borderId="23" xfId="0" applyNumberFormat="1" applyFont="1" applyBorder="1" applyAlignment="1">
      <alignment/>
    </xf>
    <xf numFmtId="0" fontId="13" fillId="35" borderId="20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/>
    </xf>
    <xf numFmtId="175" fontId="15" fillId="39" borderId="20" xfId="0" applyNumberFormat="1" applyFont="1" applyFill="1" applyBorder="1" applyAlignment="1">
      <alignment/>
    </xf>
    <xf numFmtId="175" fontId="8" fillId="36" borderId="20" xfId="0" applyNumberFormat="1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7" borderId="20" xfId="0" applyFont="1" applyFill="1" applyBorder="1" applyAlignment="1">
      <alignment/>
    </xf>
    <xf numFmtId="0" fontId="1" fillId="37" borderId="20" xfId="0" applyFont="1" applyFill="1" applyBorder="1" applyAlignment="1">
      <alignment/>
    </xf>
    <xf numFmtId="0" fontId="0" fillId="40" borderId="23" xfId="0" applyFill="1" applyBorder="1" applyAlignment="1">
      <alignment/>
    </xf>
    <xf numFmtId="0" fontId="0" fillId="38" borderId="23" xfId="0" applyFill="1" applyBorder="1" applyAlignment="1">
      <alignment/>
    </xf>
    <xf numFmtId="0" fontId="0" fillId="40" borderId="22" xfId="0" applyFont="1" applyFill="1" applyBorder="1" applyAlignment="1">
      <alignment/>
    </xf>
    <xf numFmtId="0" fontId="0" fillId="38" borderId="22" xfId="0" applyFill="1" applyBorder="1" applyAlignment="1">
      <alignment/>
    </xf>
    <xf numFmtId="3" fontId="0" fillId="37" borderId="20" xfId="0" applyNumberFormat="1" applyFont="1" applyFill="1" applyBorder="1" applyAlignment="1">
      <alignment/>
    </xf>
    <xf numFmtId="3" fontId="0" fillId="37" borderId="11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0" xfId="0" applyFill="1" applyBorder="1" applyAlignment="1">
      <alignment/>
    </xf>
    <xf numFmtId="6" fontId="0" fillId="0" borderId="20" xfId="0" applyNumberFormat="1" applyFont="1" applyBorder="1" applyAlignment="1">
      <alignment/>
    </xf>
    <xf numFmtId="49" fontId="0" fillId="0" borderId="20" xfId="0" applyNumberForma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/>
    </xf>
    <xf numFmtId="0" fontId="2" fillId="39" borderId="23" xfId="0" applyFont="1" applyFill="1" applyBorder="1" applyAlignment="1">
      <alignment/>
    </xf>
    <xf numFmtId="0" fontId="2" fillId="39" borderId="26" xfId="0" applyFont="1" applyFill="1" applyBorder="1" applyAlignment="1">
      <alignment/>
    </xf>
    <xf numFmtId="0" fontId="2" fillId="39" borderId="27" xfId="0" applyFont="1" applyFill="1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35" borderId="28" xfId="0" applyFont="1" applyFill="1" applyBorder="1" applyAlignment="1">
      <alignment/>
    </xf>
    <xf numFmtId="0" fontId="4" fillId="35" borderId="29" xfId="0" applyFont="1" applyFill="1" applyBorder="1" applyAlignment="1">
      <alignment/>
    </xf>
    <xf numFmtId="0" fontId="4" fillId="35" borderId="30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6"/>
  <sheetViews>
    <sheetView tabSelected="1" zoomScalePageLayoutView="0" workbookViewId="0" topLeftCell="A1">
      <pane xSplit="2" ySplit="3" topLeftCell="C2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59" sqref="J259"/>
    </sheetView>
  </sheetViews>
  <sheetFormatPr defaultColWidth="9.140625" defaultRowHeight="12.75"/>
  <cols>
    <col min="1" max="1" width="3.421875" style="0" hidden="1" customWidth="1"/>
    <col min="2" max="2" width="7.8515625" style="0" hidden="1" customWidth="1"/>
    <col min="3" max="3" width="5.8515625" style="1" customWidth="1"/>
    <col min="4" max="4" width="10.421875" style="2" hidden="1" customWidth="1"/>
    <col min="5" max="5" width="9.57421875" style="1" customWidth="1"/>
    <col min="6" max="6" width="30.8515625" style="0" customWidth="1"/>
    <col min="7" max="13" width="10.7109375" style="0" customWidth="1"/>
    <col min="14" max="14" width="7.8515625" style="0" customWidth="1"/>
    <col min="15" max="15" width="12.28125" style="0" customWidth="1"/>
    <col min="16" max="16" width="10.8515625" style="0" customWidth="1"/>
    <col min="17" max="17" width="10.28125" style="0" customWidth="1"/>
  </cols>
  <sheetData>
    <row r="1" spans="1:15" ht="26.25" customHeight="1" thickBot="1">
      <c r="A1" s="136" t="s">
        <v>5</v>
      </c>
      <c r="B1" s="136"/>
      <c r="C1" s="136"/>
      <c r="D1" s="136"/>
      <c r="E1" s="136"/>
      <c r="F1" s="136"/>
      <c r="G1" s="136"/>
      <c r="H1" s="136"/>
      <c r="I1" s="136"/>
      <c r="J1" s="136"/>
      <c r="K1" s="26"/>
      <c r="L1" s="26"/>
      <c r="M1" s="26"/>
      <c r="N1" s="26"/>
      <c r="O1" s="11"/>
    </row>
    <row r="2" spans="1:14" s="4" customFormat="1" ht="57.75" customHeight="1" thickBot="1">
      <c r="A2" s="137" t="s">
        <v>7</v>
      </c>
      <c r="B2" s="138"/>
      <c r="C2" s="138"/>
      <c r="D2" s="138"/>
      <c r="E2" s="138"/>
      <c r="F2" s="139"/>
      <c r="G2" s="29" t="s">
        <v>158</v>
      </c>
      <c r="H2" s="29" t="s">
        <v>159</v>
      </c>
      <c r="I2" s="29" t="s">
        <v>160</v>
      </c>
      <c r="J2" s="29" t="s">
        <v>161</v>
      </c>
      <c r="K2" s="29" t="s">
        <v>123</v>
      </c>
      <c r="L2" s="29" t="s">
        <v>124</v>
      </c>
      <c r="M2" s="99" t="s">
        <v>162</v>
      </c>
      <c r="N2" s="110"/>
    </row>
    <row r="3" spans="1:14" s="3" customFormat="1" ht="26.25" customHeight="1">
      <c r="A3" s="5"/>
      <c r="B3" s="6"/>
      <c r="C3" s="5" t="s">
        <v>0</v>
      </c>
      <c r="D3" s="7" t="s">
        <v>1</v>
      </c>
      <c r="E3" s="5" t="s">
        <v>3</v>
      </c>
      <c r="F3" s="8" t="s">
        <v>78</v>
      </c>
      <c r="G3" s="8" t="s">
        <v>2</v>
      </c>
      <c r="H3" s="8"/>
      <c r="I3" s="8"/>
      <c r="J3" s="8"/>
      <c r="K3" s="8"/>
      <c r="L3" s="8" t="s">
        <v>2</v>
      </c>
      <c r="M3" s="100" t="s">
        <v>2</v>
      </c>
      <c r="N3" s="111"/>
    </row>
    <row r="4" spans="1:14" ht="12.75">
      <c r="A4" s="135"/>
      <c r="B4" s="135"/>
      <c r="C4" s="52"/>
      <c r="D4" s="53"/>
      <c r="E4" s="54"/>
      <c r="F4" s="55" t="s">
        <v>87</v>
      </c>
      <c r="G4" s="56"/>
      <c r="H4" s="56"/>
      <c r="I4" s="56"/>
      <c r="J4" s="56"/>
      <c r="K4" s="57"/>
      <c r="L4" s="57"/>
      <c r="M4" s="101"/>
      <c r="N4" s="57"/>
    </row>
    <row r="5" spans="1:14" ht="12.75">
      <c r="A5" s="135"/>
      <c r="B5" s="135"/>
      <c r="C5" s="42">
        <v>41</v>
      </c>
      <c r="D5" s="43"/>
      <c r="E5" s="36">
        <v>611</v>
      </c>
      <c r="F5" s="37" t="s">
        <v>8</v>
      </c>
      <c r="G5" s="45">
        <v>16182.08</v>
      </c>
      <c r="H5" s="45">
        <v>31984.15</v>
      </c>
      <c r="I5" s="45">
        <v>38310</v>
      </c>
      <c r="J5" s="45">
        <v>38310</v>
      </c>
      <c r="K5" s="45">
        <v>41550</v>
      </c>
      <c r="L5" s="45">
        <v>45150</v>
      </c>
      <c r="M5" s="45">
        <v>48750</v>
      </c>
      <c r="N5" s="45"/>
    </row>
    <row r="6" spans="1:14" ht="12.75">
      <c r="A6" s="135"/>
      <c r="B6" s="135"/>
      <c r="C6" s="42"/>
      <c r="D6" s="43"/>
      <c r="E6" s="36" t="s">
        <v>106</v>
      </c>
      <c r="F6" s="37" t="s">
        <v>107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102">
        <v>0</v>
      </c>
      <c r="N6" s="45"/>
    </row>
    <row r="7" spans="1:14" ht="12.75">
      <c r="A7" s="135"/>
      <c r="B7" s="135"/>
      <c r="C7" s="42"/>
      <c r="D7" s="43"/>
      <c r="E7" s="36">
        <v>621</v>
      </c>
      <c r="F7" s="37" t="s">
        <v>9</v>
      </c>
      <c r="G7" s="45">
        <v>1935.44</v>
      </c>
      <c r="H7" s="45">
        <v>2814.52</v>
      </c>
      <c r="I7" s="45">
        <v>3100</v>
      </c>
      <c r="J7" s="45">
        <v>3100</v>
      </c>
      <c r="K7" s="45">
        <v>3750</v>
      </c>
      <c r="L7" s="45">
        <v>4210</v>
      </c>
      <c r="M7" s="102">
        <v>4570</v>
      </c>
      <c r="N7" s="45"/>
    </row>
    <row r="8" spans="1:14" ht="12.75">
      <c r="A8" s="135"/>
      <c r="B8" s="135"/>
      <c r="C8" s="42"/>
      <c r="D8" s="43"/>
      <c r="E8" s="36">
        <v>623</v>
      </c>
      <c r="F8" s="64" t="s">
        <v>83</v>
      </c>
      <c r="G8" s="45">
        <v>56.25</v>
      </c>
      <c r="H8" s="45">
        <v>78</v>
      </c>
      <c r="I8" s="45">
        <v>0</v>
      </c>
      <c r="J8" s="45">
        <v>0</v>
      </c>
      <c r="K8" s="45">
        <v>0</v>
      </c>
      <c r="L8" s="45">
        <v>0</v>
      </c>
      <c r="M8" s="102">
        <v>0</v>
      </c>
      <c r="N8" s="45"/>
    </row>
    <row r="9" spans="1:16" ht="12.75">
      <c r="A9" s="135"/>
      <c r="B9" s="135"/>
      <c r="C9" s="42"/>
      <c r="D9" s="43"/>
      <c r="E9" s="61">
        <v>625001</v>
      </c>
      <c r="F9" s="58" t="s">
        <v>10</v>
      </c>
      <c r="G9" s="89">
        <v>220.12</v>
      </c>
      <c r="H9" s="89">
        <v>458.32</v>
      </c>
      <c r="I9" s="89">
        <v>521</v>
      </c>
      <c r="J9" s="89">
        <v>521</v>
      </c>
      <c r="K9" s="89">
        <v>581</v>
      </c>
      <c r="L9" s="89">
        <v>623</v>
      </c>
      <c r="M9" s="89">
        <v>682</v>
      </c>
      <c r="N9" s="89"/>
      <c r="P9" s="28"/>
    </row>
    <row r="10" spans="1:16" ht="12.75">
      <c r="A10" s="135"/>
      <c r="B10" s="135"/>
      <c r="C10" s="42"/>
      <c r="D10" s="43"/>
      <c r="E10" s="61" t="s">
        <v>108</v>
      </c>
      <c r="F10" s="127" t="s">
        <v>10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/>
      <c r="P10" s="28"/>
    </row>
    <row r="11" spans="1:14" ht="12.75">
      <c r="A11" s="135"/>
      <c r="B11" s="135"/>
      <c r="C11" s="42"/>
      <c r="D11" s="43"/>
      <c r="E11" s="61">
        <v>625002</v>
      </c>
      <c r="F11" s="98" t="s">
        <v>11</v>
      </c>
      <c r="G11" s="89">
        <v>2809.2</v>
      </c>
      <c r="H11" s="89">
        <v>5036.16</v>
      </c>
      <c r="I11" s="89">
        <v>5360</v>
      </c>
      <c r="J11" s="89">
        <v>5360</v>
      </c>
      <c r="K11" s="89">
        <v>5817</v>
      </c>
      <c r="L11" s="89">
        <v>6321</v>
      </c>
      <c r="M11" s="89">
        <v>6825</v>
      </c>
      <c r="N11" s="89"/>
    </row>
    <row r="12" spans="1:14" ht="12.75">
      <c r="A12" s="135"/>
      <c r="B12" s="135"/>
      <c r="C12" s="42"/>
      <c r="D12" s="43"/>
      <c r="E12" s="61" t="s">
        <v>109</v>
      </c>
      <c r="F12" s="98" t="s">
        <v>11</v>
      </c>
      <c r="G12" s="89">
        <v>-1.76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/>
    </row>
    <row r="13" spans="1:14" ht="12.75">
      <c r="A13" s="135"/>
      <c r="B13" s="135"/>
      <c r="C13" s="42"/>
      <c r="D13" s="43"/>
      <c r="E13" s="61">
        <v>625003</v>
      </c>
      <c r="F13" s="58" t="s">
        <v>12</v>
      </c>
      <c r="G13" s="45">
        <v>164.26</v>
      </c>
      <c r="H13" s="45">
        <v>289.65</v>
      </c>
      <c r="I13" s="45">
        <v>310</v>
      </c>
      <c r="J13" s="45">
        <v>310</v>
      </c>
      <c r="K13" s="45">
        <v>332</v>
      </c>
      <c r="L13" s="45">
        <v>361</v>
      </c>
      <c r="M13" s="45">
        <v>390</v>
      </c>
      <c r="N13" s="45"/>
    </row>
    <row r="14" spans="1:14" ht="12.75">
      <c r="A14" s="135"/>
      <c r="B14" s="135"/>
      <c r="C14" s="42"/>
      <c r="D14" s="43"/>
      <c r="E14" s="61" t="s">
        <v>111</v>
      </c>
      <c r="F14" s="126" t="s">
        <v>12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/>
    </row>
    <row r="15" spans="1:14" ht="12.75">
      <c r="A15" s="135"/>
      <c r="B15" s="135"/>
      <c r="C15" s="42"/>
      <c r="D15" s="43"/>
      <c r="E15" s="61">
        <v>625004</v>
      </c>
      <c r="F15" s="98" t="s">
        <v>13</v>
      </c>
      <c r="G15" s="45">
        <v>592.4</v>
      </c>
      <c r="H15" s="45">
        <v>1075.21</v>
      </c>
      <c r="I15" s="45">
        <v>1220</v>
      </c>
      <c r="J15" s="45">
        <v>1220</v>
      </c>
      <c r="K15" s="45">
        <v>1246</v>
      </c>
      <c r="L15" s="45">
        <v>1354</v>
      </c>
      <c r="M15" s="45">
        <v>1462</v>
      </c>
      <c r="N15" s="45"/>
    </row>
    <row r="16" spans="1:14" ht="12.75">
      <c r="A16" s="135"/>
      <c r="B16" s="135"/>
      <c r="C16" s="42"/>
      <c r="D16" s="43"/>
      <c r="E16" s="61" t="s">
        <v>110</v>
      </c>
      <c r="F16" s="98" t="s">
        <v>13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/>
    </row>
    <row r="17" spans="1:14" ht="12.75">
      <c r="A17" s="135"/>
      <c r="B17" s="135"/>
      <c r="C17" s="42"/>
      <c r="D17" s="43"/>
      <c r="E17" s="61">
        <v>625005</v>
      </c>
      <c r="F17" s="58" t="s">
        <v>14</v>
      </c>
      <c r="G17" s="45">
        <v>165.91</v>
      </c>
      <c r="H17" s="45">
        <v>327.13</v>
      </c>
      <c r="I17" s="45">
        <v>370</v>
      </c>
      <c r="J17" s="45">
        <v>370</v>
      </c>
      <c r="K17" s="45">
        <v>415</v>
      </c>
      <c r="L17" s="45">
        <v>451</v>
      </c>
      <c r="M17" s="45">
        <v>487</v>
      </c>
      <c r="N17" s="45"/>
    </row>
    <row r="18" spans="1:14" ht="12.75">
      <c r="A18" s="135"/>
      <c r="B18" s="135"/>
      <c r="C18" s="42"/>
      <c r="D18" s="43"/>
      <c r="E18" s="61" t="s">
        <v>112</v>
      </c>
      <c r="F18" s="98" t="s">
        <v>14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/>
    </row>
    <row r="19" spans="1:14" ht="12.75">
      <c r="A19" s="135"/>
      <c r="B19" s="135"/>
      <c r="C19" s="42"/>
      <c r="D19" s="43"/>
      <c r="E19" s="61">
        <v>625007</v>
      </c>
      <c r="F19" t="s">
        <v>15</v>
      </c>
      <c r="G19" s="45">
        <v>952.38</v>
      </c>
      <c r="H19" s="45">
        <v>1711.86</v>
      </c>
      <c r="I19" s="45">
        <v>1820</v>
      </c>
      <c r="J19" s="45">
        <v>1820</v>
      </c>
      <c r="K19" s="45">
        <v>1973</v>
      </c>
      <c r="L19" s="45">
        <v>2144</v>
      </c>
      <c r="M19" s="45">
        <v>2315</v>
      </c>
      <c r="N19" s="45"/>
    </row>
    <row r="20" spans="1:14" ht="12.75">
      <c r="A20" s="135"/>
      <c r="B20" s="135"/>
      <c r="C20" s="42"/>
      <c r="D20" s="43"/>
      <c r="E20" s="61" t="s">
        <v>113</v>
      </c>
      <c r="F20" s="98" t="s">
        <v>15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/>
    </row>
    <row r="21" spans="1:14" ht="12.75">
      <c r="A21" s="135"/>
      <c r="B21" s="135"/>
      <c r="C21" s="42"/>
      <c r="D21" s="43"/>
      <c r="E21" s="61">
        <v>631001</v>
      </c>
      <c r="F21" s="59" t="s">
        <v>16</v>
      </c>
      <c r="G21" s="89">
        <v>1260</v>
      </c>
      <c r="H21" s="89">
        <v>4790</v>
      </c>
      <c r="I21" s="89">
        <v>2760</v>
      </c>
      <c r="J21" s="89">
        <v>2760</v>
      </c>
      <c r="K21" s="89">
        <v>2760</v>
      </c>
      <c r="L21" s="89">
        <v>2760</v>
      </c>
      <c r="M21" s="89">
        <v>2760</v>
      </c>
      <c r="N21" s="89"/>
    </row>
    <row r="22" spans="1:14" ht="12.75">
      <c r="A22" s="35"/>
      <c r="B22" s="35"/>
      <c r="C22" s="38"/>
      <c r="D22" s="44"/>
      <c r="E22" s="61">
        <v>632001</v>
      </c>
      <c r="F22" s="58" t="s">
        <v>17</v>
      </c>
      <c r="G22" s="89">
        <v>1996.61</v>
      </c>
      <c r="H22" s="89">
        <v>540.67</v>
      </c>
      <c r="I22" s="89">
        <v>1700</v>
      </c>
      <c r="J22" s="89">
        <v>1700</v>
      </c>
      <c r="K22" s="89">
        <v>1900</v>
      </c>
      <c r="L22" s="89">
        <v>1900</v>
      </c>
      <c r="M22" s="89">
        <v>1900</v>
      </c>
      <c r="N22" s="89"/>
    </row>
    <row r="23" spans="1:14" ht="12.75">
      <c r="A23" s="35"/>
      <c r="B23" s="35"/>
      <c r="C23" s="38"/>
      <c r="D23" s="44"/>
      <c r="E23" s="61">
        <v>632002</v>
      </c>
      <c r="F23" s="63" t="s">
        <v>18</v>
      </c>
      <c r="G23" s="89">
        <v>422.57</v>
      </c>
      <c r="H23" s="89">
        <v>79.57</v>
      </c>
      <c r="I23" s="89">
        <v>200</v>
      </c>
      <c r="J23" s="89">
        <v>200</v>
      </c>
      <c r="K23" s="89">
        <v>200</v>
      </c>
      <c r="L23" s="89">
        <v>200</v>
      </c>
      <c r="M23" s="89">
        <v>200</v>
      </c>
      <c r="N23" s="89"/>
    </row>
    <row r="24" spans="1:14" ht="12.75">
      <c r="A24" s="35"/>
      <c r="B24" s="35"/>
      <c r="C24" s="38"/>
      <c r="D24" s="44"/>
      <c r="E24" s="61">
        <v>632003</v>
      </c>
      <c r="F24" t="s">
        <v>19</v>
      </c>
      <c r="G24" s="89">
        <v>2094.36</v>
      </c>
      <c r="H24" s="89">
        <v>2382.75</v>
      </c>
      <c r="I24" s="89">
        <v>3110</v>
      </c>
      <c r="J24" s="89">
        <v>3110</v>
      </c>
      <c r="K24" s="89">
        <v>3300</v>
      </c>
      <c r="L24" s="89">
        <v>3300</v>
      </c>
      <c r="M24" s="89">
        <v>3300</v>
      </c>
      <c r="N24" s="89"/>
    </row>
    <row r="25" spans="1:14" ht="12.75">
      <c r="A25" s="35"/>
      <c r="B25" s="35"/>
      <c r="C25" s="38"/>
      <c r="D25" s="44"/>
      <c r="E25" s="61">
        <v>633006</v>
      </c>
      <c r="F25" s="58" t="s">
        <v>20</v>
      </c>
      <c r="G25" s="89">
        <v>1569.59</v>
      </c>
      <c r="H25" s="89">
        <v>2359.31</v>
      </c>
      <c r="I25" s="89">
        <v>3822</v>
      </c>
      <c r="J25" s="89">
        <v>3822</v>
      </c>
      <c r="K25" s="89">
        <v>3500</v>
      </c>
      <c r="L25" s="89">
        <v>3500</v>
      </c>
      <c r="M25" s="89">
        <v>3500</v>
      </c>
      <c r="N25" s="89"/>
    </row>
    <row r="26" spans="1:14" ht="12.75">
      <c r="A26" s="35"/>
      <c r="B26" s="35"/>
      <c r="C26" s="38"/>
      <c r="D26" s="44"/>
      <c r="E26" s="61">
        <v>633009</v>
      </c>
      <c r="F26" s="98" t="s">
        <v>21</v>
      </c>
      <c r="G26" s="89">
        <v>425.9</v>
      </c>
      <c r="H26" s="89">
        <v>589.04</v>
      </c>
      <c r="I26" s="89">
        <v>500</v>
      </c>
      <c r="J26" s="89">
        <v>500</v>
      </c>
      <c r="K26" s="89">
        <v>400</v>
      </c>
      <c r="L26" s="89">
        <v>400</v>
      </c>
      <c r="M26" s="89">
        <v>400</v>
      </c>
      <c r="N26" s="89"/>
    </row>
    <row r="27" spans="1:14" ht="12.75">
      <c r="A27" s="35"/>
      <c r="B27" s="35"/>
      <c r="C27" s="38"/>
      <c r="D27" s="44"/>
      <c r="E27" s="61">
        <v>633013</v>
      </c>
      <c r="F27" t="s">
        <v>22</v>
      </c>
      <c r="G27" s="89">
        <v>283.82</v>
      </c>
      <c r="H27" s="89">
        <v>357.18</v>
      </c>
      <c r="I27" s="89">
        <v>680</v>
      </c>
      <c r="J27" s="89">
        <v>680</v>
      </c>
      <c r="K27" s="89">
        <v>600</v>
      </c>
      <c r="L27" s="89">
        <v>600</v>
      </c>
      <c r="M27" s="89">
        <v>600</v>
      </c>
      <c r="N27" s="89"/>
    </row>
    <row r="28" spans="1:14" ht="12.75">
      <c r="A28" s="35"/>
      <c r="B28" s="35"/>
      <c r="C28" s="38"/>
      <c r="D28" s="44"/>
      <c r="E28" s="61">
        <v>633015</v>
      </c>
      <c r="F28" s="98" t="s">
        <v>136</v>
      </c>
      <c r="G28" s="89">
        <v>0</v>
      </c>
      <c r="H28" s="89">
        <v>20.53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/>
    </row>
    <row r="29" spans="1:14" ht="12.75">
      <c r="A29" s="35"/>
      <c r="B29" s="35"/>
      <c r="C29" s="38"/>
      <c r="D29" s="44"/>
      <c r="E29" s="61">
        <v>633016</v>
      </c>
      <c r="F29" s="58" t="s">
        <v>23</v>
      </c>
      <c r="G29" s="89">
        <v>57.04</v>
      </c>
      <c r="H29" s="89">
        <v>38.64</v>
      </c>
      <c r="I29" s="89">
        <v>800</v>
      </c>
      <c r="J29" s="89">
        <v>800</v>
      </c>
      <c r="K29" s="89">
        <v>500</v>
      </c>
      <c r="L29" s="89">
        <v>500</v>
      </c>
      <c r="M29" s="89">
        <v>500</v>
      </c>
      <c r="N29" s="89"/>
    </row>
    <row r="30" spans="1:14" ht="12.75">
      <c r="A30" s="35"/>
      <c r="B30" s="35"/>
      <c r="C30" s="38"/>
      <c r="D30" s="44"/>
      <c r="E30" s="61">
        <v>634002</v>
      </c>
      <c r="F30" s="60" t="s">
        <v>25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/>
    </row>
    <row r="31" spans="1:14" ht="12.75">
      <c r="A31" s="35"/>
      <c r="B31" s="35"/>
      <c r="C31" s="38"/>
      <c r="D31" s="44"/>
      <c r="E31" s="61">
        <v>634003</v>
      </c>
      <c r="F31" s="64" t="s">
        <v>26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/>
    </row>
    <row r="32" spans="1:14" ht="12.75">
      <c r="A32" s="35"/>
      <c r="B32" s="35"/>
      <c r="C32" s="38"/>
      <c r="D32" s="44"/>
      <c r="E32" s="61">
        <v>635002</v>
      </c>
      <c r="F32" s="63" t="s">
        <v>27</v>
      </c>
      <c r="G32" s="89">
        <v>0</v>
      </c>
      <c r="H32" s="89">
        <v>0</v>
      </c>
      <c r="I32" s="89">
        <v>0</v>
      </c>
      <c r="J32" s="89">
        <v>0</v>
      </c>
      <c r="K32" s="89">
        <v>200</v>
      </c>
      <c r="L32" s="89">
        <v>200</v>
      </c>
      <c r="M32" s="89">
        <v>200</v>
      </c>
      <c r="N32" s="89"/>
    </row>
    <row r="33" spans="1:14" ht="12.75">
      <c r="A33" s="35"/>
      <c r="B33" s="35"/>
      <c r="C33" s="38"/>
      <c r="D33" s="44"/>
      <c r="E33" s="61">
        <v>637001</v>
      </c>
      <c r="F33" t="s">
        <v>28</v>
      </c>
      <c r="G33" s="89">
        <v>89</v>
      </c>
      <c r="H33" s="89">
        <v>131</v>
      </c>
      <c r="I33" s="89">
        <v>645</v>
      </c>
      <c r="J33" s="89">
        <v>645</v>
      </c>
      <c r="K33" s="89">
        <v>540</v>
      </c>
      <c r="L33" s="89">
        <v>540</v>
      </c>
      <c r="M33" s="89">
        <v>540</v>
      </c>
      <c r="N33" s="89"/>
    </row>
    <row r="34" spans="1:14" ht="12.75">
      <c r="A34" s="35"/>
      <c r="B34" s="35"/>
      <c r="C34" s="38"/>
      <c r="D34" s="44"/>
      <c r="E34" s="61">
        <v>637003</v>
      </c>
      <c r="F34" s="64" t="s">
        <v>29</v>
      </c>
      <c r="G34" s="89">
        <v>578.68</v>
      </c>
      <c r="H34" s="89">
        <v>37.88</v>
      </c>
      <c r="I34" s="89">
        <v>500</v>
      </c>
      <c r="J34" s="89">
        <v>500</v>
      </c>
      <c r="K34" s="89">
        <v>500</v>
      </c>
      <c r="L34" s="89">
        <v>500</v>
      </c>
      <c r="M34" s="89">
        <v>500</v>
      </c>
      <c r="N34" s="89"/>
    </row>
    <row r="35" spans="1:14" ht="12.75">
      <c r="A35" s="35"/>
      <c r="B35" s="35"/>
      <c r="C35" s="38"/>
      <c r="D35" s="44"/>
      <c r="E35" s="61">
        <v>637004</v>
      </c>
      <c r="F35" t="s">
        <v>30</v>
      </c>
      <c r="G35" s="89">
        <v>1583.68</v>
      </c>
      <c r="H35" s="89">
        <v>4203.11</v>
      </c>
      <c r="I35" s="89">
        <v>4590</v>
      </c>
      <c r="J35" s="89">
        <v>4590</v>
      </c>
      <c r="K35" s="89">
        <v>4000</v>
      </c>
      <c r="L35" s="89">
        <v>4000</v>
      </c>
      <c r="M35" s="89">
        <v>4000</v>
      </c>
      <c r="N35" s="89"/>
    </row>
    <row r="36" spans="1:14" ht="12.75">
      <c r="A36" s="35"/>
      <c r="B36" s="35"/>
      <c r="C36" s="38"/>
      <c r="D36" s="44"/>
      <c r="E36" s="61">
        <v>637005</v>
      </c>
      <c r="F36" s="58" t="s">
        <v>31</v>
      </c>
      <c r="G36" s="89">
        <v>2117.28</v>
      </c>
      <c r="H36" s="89">
        <v>16519.92</v>
      </c>
      <c r="I36" s="89">
        <v>3315</v>
      </c>
      <c r="J36" s="89">
        <v>3315</v>
      </c>
      <c r="K36" s="89">
        <v>2420</v>
      </c>
      <c r="L36" s="89">
        <v>2420</v>
      </c>
      <c r="M36" s="89">
        <v>2420</v>
      </c>
      <c r="N36" s="89"/>
    </row>
    <row r="37" spans="1:14" ht="12.75">
      <c r="A37" s="35"/>
      <c r="B37" s="35"/>
      <c r="C37" s="38"/>
      <c r="D37" s="44"/>
      <c r="E37" s="61">
        <v>637012</v>
      </c>
      <c r="F37" t="s">
        <v>32</v>
      </c>
      <c r="G37" s="89">
        <v>697.71</v>
      </c>
      <c r="H37" s="89">
        <v>1977.06</v>
      </c>
      <c r="I37" s="89">
        <v>1370</v>
      </c>
      <c r="J37" s="89">
        <v>1370</v>
      </c>
      <c r="K37" s="89">
        <v>1300</v>
      </c>
      <c r="L37" s="89">
        <v>1300</v>
      </c>
      <c r="M37" s="89">
        <v>1300</v>
      </c>
      <c r="N37" s="89"/>
    </row>
    <row r="38" spans="1:14" ht="12.75">
      <c r="A38" s="35"/>
      <c r="B38" s="35"/>
      <c r="C38" s="38"/>
      <c r="D38" s="44"/>
      <c r="E38" s="61">
        <v>637014</v>
      </c>
      <c r="F38" s="58" t="s">
        <v>33</v>
      </c>
      <c r="G38" s="89">
        <v>1644.56</v>
      </c>
      <c r="H38" s="89">
        <v>1631.92</v>
      </c>
      <c r="I38" s="89">
        <v>3200</v>
      </c>
      <c r="J38" s="89">
        <v>3200</v>
      </c>
      <c r="K38" s="89">
        <v>2000</v>
      </c>
      <c r="L38" s="89">
        <v>2000</v>
      </c>
      <c r="M38" s="89">
        <v>2000</v>
      </c>
      <c r="N38" s="89"/>
    </row>
    <row r="39" spans="1:14" ht="12.75">
      <c r="A39" s="35"/>
      <c r="B39" s="35"/>
      <c r="C39" s="38"/>
      <c r="D39" s="44"/>
      <c r="E39" s="61">
        <v>637015</v>
      </c>
      <c r="F39" t="s">
        <v>34</v>
      </c>
      <c r="G39" s="89">
        <v>1686.93</v>
      </c>
      <c r="H39" s="89">
        <v>2316.97</v>
      </c>
      <c r="I39" s="89">
        <v>1000</v>
      </c>
      <c r="J39" s="89">
        <v>1000</v>
      </c>
      <c r="K39" s="89">
        <v>1000</v>
      </c>
      <c r="L39" s="89">
        <v>1000</v>
      </c>
      <c r="M39" s="89">
        <v>1000</v>
      </c>
      <c r="N39" s="89"/>
    </row>
    <row r="40" spans="1:14" ht="12.75">
      <c r="A40" s="35"/>
      <c r="B40" s="35"/>
      <c r="C40" s="38"/>
      <c r="D40" s="44"/>
      <c r="E40" s="61">
        <v>637016</v>
      </c>
      <c r="F40" s="58" t="s">
        <v>35</v>
      </c>
      <c r="G40" s="89">
        <v>208.54</v>
      </c>
      <c r="H40" s="89">
        <v>347.03</v>
      </c>
      <c r="I40" s="89">
        <v>512</v>
      </c>
      <c r="J40" s="89">
        <v>512</v>
      </c>
      <c r="K40" s="89">
        <v>500</v>
      </c>
      <c r="L40" s="89">
        <v>500</v>
      </c>
      <c r="M40" s="89">
        <v>500</v>
      </c>
      <c r="N40" s="89"/>
    </row>
    <row r="41" spans="1:14" ht="12.75">
      <c r="A41" s="35"/>
      <c r="B41" s="35"/>
      <c r="C41" s="38"/>
      <c r="D41" s="44"/>
      <c r="E41" s="61">
        <v>637017</v>
      </c>
      <c r="F41" s="127" t="s">
        <v>137</v>
      </c>
      <c r="G41" s="89">
        <v>0</v>
      </c>
      <c r="H41" s="89">
        <v>143.38</v>
      </c>
      <c r="I41" s="89">
        <v>200</v>
      </c>
      <c r="J41" s="89">
        <v>200</v>
      </c>
      <c r="K41" s="89">
        <v>200</v>
      </c>
      <c r="L41" s="89">
        <v>200</v>
      </c>
      <c r="M41" s="89">
        <v>200</v>
      </c>
      <c r="N41" s="89"/>
    </row>
    <row r="42" spans="1:14" ht="12.75">
      <c r="A42" s="35"/>
      <c r="B42" s="35"/>
      <c r="C42" s="38"/>
      <c r="D42" s="44"/>
      <c r="E42" s="61">
        <v>637026</v>
      </c>
      <c r="F42" t="s">
        <v>36</v>
      </c>
      <c r="G42" s="89">
        <v>4719.45</v>
      </c>
      <c r="H42" s="89">
        <v>3353.97</v>
      </c>
      <c r="I42" s="89">
        <v>2825</v>
      </c>
      <c r="J42" s="89">
        <v>2825</v>
      </c>
      <c r="K42" s="89">
        <v>2800</v>
      </c>
      <c r="L42" s="89">
        <v>2800</v>
      </c>
      <c r="M42" s="89">
        <v>2800</v>
      </c>
      <c r="N42" s="89"/>
    </row>
    <row r="43" spans="1:14" ht="12.75">
      <c r="A43" s="35"/>
      <c r="B43" s="35"/>
      <c r="C43" s="38"/>
      <c r="D43" s="44"/>
      <c r="E43" s="61">
        <v>637027</v>
      </c>
      <c r="F43" s="64" t="s">
        <v>37</v>
      </c>
      <c r="G43" s="89">
        <v>396.38</v>
      </c>
      <c r="H43" s="89">
        <v>1495.48</v>
      </c>
      <c r="I43" s="89">
        <v>900</v>
      </c>
      <c r="J43" s="89">
        <v>900</v>
      </c>
      <c r="K43" s="89">
        <v>2000</v>
      </c>
      <c r="L43" s="89">
        <v>2000</v>
      </c>
      <c r="M43" s="89">
        <v>2000</v>
      </c>
      <c r="N43" s="89"/>
    </row>
    <row r="44" spans="1:14" ht="12.75">
      <c r="A44" s="35"/>
      <c r="B44" s="35"/>
      <c r="C44" s="38"/>
      <c r="D44" s="44"/>
      <c r="E44" s="61">
        <v>637031</v>
      </c>
      <c r="F44" s="97" t="s">
        <v>70</v>
      </c>
      <c r="G44" s="89">
        <v>2000</v>
      </c>
      <c r="H44" s="89">
        <v>109.6</v>
      </c>
      <c r="I44" s="89">
        <v>1520</v>
      </c>
      <c r="J44" s="89">
        <v>1520</v>
      </c>
      <c r="K44" s="89">
        <v>100</v>
      </c>
      <c r="L44" s="89">
        <v>100</v>
      </c>
      <c r="M44" s="89">
        <v>100</v>
      </c>
      <c r="N44" s="89"/>
    </row>
    <row r="45" spans="1:14" ht="12.75">
      <c r="A45" s="35"/>
      <c r="B45" s="35"/>
      <c r="C45" s="38"/>
      <c r="D45" s="44"/>
      <c r="E45" s="61">
        <v>641001</v>
      </c>
      <c r="F45" s="37" t="s">
        <v>38</v>
      </c>
      <c r="G45" s="89">
        <v>0</v>
      </c>
      <c r="H45" s="89">
        <v>500</v>
      </c>
      <c r="I45" s="89">
        <v>0</v>
      </c>
      <c r="J45" s="89">
        <v>0</v>
      </c>
      <c r="K45" s="89">
        <v>500</v>
      </c>
      <c r="L45" s="89">
        <v>500</v>
      </c>
      <c r="M45" s="89">
        <v>500</v>
      </c>
      <c r="N45" s="89"/>
    </row>
    <row r="46" spans="1:14" ht="12.75">
      <c r="A46" s="35"/>
      <c r="B46" s="35"/>
      <c r="C46" s="38"/>
      <c r="D46" s="44"/>
      <c r="E46" s="61">
        <v>641013</v>
      </c>
      <c r="F46" s="37" t="s">
        <v>138</v>
      </c>
      <c r="G46" s="89">
        <v>1080.5</v>
      </c>
      <c r="H46" s="89">
        <v>1041.68</v>
      </c>
      <c r="I46" s="89">
        <v>1990</v>
      </c>
      <c r="J46" s="89">
        <v>1990</v>
      </c>
      <c r="K46" s="89">
        <v>1500</v>
      </c>
      <c r="L46" s="89">
        <v>1500</v>
      </c>
      <c r="M46" s="89">
        <v>1500</v>
      </c>
      <c r="N46" s="89"/>
    </row>
    <row r="47" spans="1:14" ht="12.75">
      <c r="A47" s="35"/>
      <c r="B47" s="35"/>
      <c r="C47" s="38"/>
      <c r="D47" s="44"/>
      <c r="E47" s="61">
        <v>642006</v>
      </c>
      <c r="F47" s="98" t="s">
        <v>39</v>
      </c>
      <c r="G47" s="89">
        <v>679.78</v>
      </c>
      <c r="H47" s="89">
        <v>474.85</v>
      </c>
      <c r="I47" s="89">
        <v>325</v>
      </c>
      <c r="J47" s="89">
        <v>325</v>
      </c>
      <c r="K47" s="89">
        <v>500</v>
      </c>
      <c r="L47" s="89">
        <v>500</v>
      </c>
      <c r="M47" s="89">
        <v>500</v>
      </c>
      <c r="N47" s="89"/>
    </row>
    <row r="48" spans="1:14" ht="12.75">
      <c r="A48" s="35"/>
      <c r="B48" s="35"/>
      <c r="C48" s="38"/>
      <c r="D48" s="44"/>
      <c r="E48" s="62">
        <v>642015</v>
      </c>
      <c r="F48" s="59" t="s">
        <v>84</v>
      </c>
      <c r="G48" s="89">
        <v>198.29</v>
      </c>
      <c r="H48" s="89">
        <v>410.76</v>
      </c>
      <c r="I48" s="89">
        <v>200</v>
      </c>
      <c r="J48" s="89">
        <v>200</v>
      </c>
      <c r="K48" s="89">
        <v>100</v>
      </c>
      <c r="L48" s="89">
        <v>100</v>
      </c>
      <c r="M48" s="89">
        <v>100</v>
      </c>
      <c r="N48" s="89"/>
    </row>
    <row r="49" spans="1:14" ht="12.75">
      <c r="A49" s="35"/>
      <c r="B49" s="35"/>
      <c r="C49" s="38"/>
      <c r="D49" s="44"/>
      <c r="E49" s="62">
        <v>636002</v>
      </c>
      <c r="F49" s="59" t="s">
        <v>115</v>
      </c>
      <c r="G49" s="89">
        <v>1159.09</v>
      </c>
      <c r="H49" s="89">
        <v>376.04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/>
    </row>
    <row r="50" spans="1:14" ht="12.75">
      <c r="A50" s="35"/>
      <c r="B50" s="35"/>
      <c r="C50" s="38"/>
      <c r="D50" s="44"/>
      <c r="E50" s="38" t="s">
        <v>105</v>
      </c>
      <c r="F50" s="60" t="s">
        <v>103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89"/>
    </row>
    <row r="51" spans="1:14" ht="12.75">
      <c r="A51" s="35"/>
      <c r="B51" s="35"/>
      <c r="C51" s="66"/>
      <c r="D51" s="67"/>
      <c r="E51" s="68"/>
      <c r="F51" s="120" t="s">
        <v>41</v>
      </c>
      <c r="G51" s="70">
        <f aca="true" t="shared" si="0" ref="G51:M51">G5+G6+G7+G8+G9+G10+G11+G12+G13+G14+G15+G16+G17+G18+G19+G20+G21+G22+G23+G24+G25+G26+G27+G28+G29+G30+G31+G32+G33+G34+G35+G36+G37+G38+G39+G40+G41+G42+G43+G44+G45+G46+G47+G48+G49+G50</f>
        <v>50026.03999999999</v>
      </c>
      <c r="H51" s="70">
        <f t="shared" si="0"/>
        <v>90003.33999999997</v>
      </c>
      <c r="I51" s="70">
        <f t="shared" si="0"/>
        <v>87675</v>
      </c>
      <c r="J51" s="70">
        <f t="shared" si="0"/>
        <v>87675</v>
      </c>
      <c r="K51" s="70">
        <f t="shared" si="0"/>
        <v>88984</v>
      </c>
      <c r="L51" s="70">
        <f t="shared" si="0"/>
        <v>93934</v>
      </c>
      <c r="M51" s="70">
        <f t="shared" si="0"/>
        <v>98801</v>
      </c>
      <c r="N51" s="70">
        <f>N5+N6+N7+N8+N9+N10+N11+N12+N13+N14+N15+N16+N17+N18+N19+N20+N21+N22+N23+N24+N25+N26+N27+N29+N30+N31+N32+N33+N34+N35+N36+N37+N38+N39+N40+N42++N43+N44+N45+N47+N48+N50+N49+N28+N41</f>
        <v>0</v>
      </c>
    </row>
    <row r="52" spans="1:14" ht="12.75">
      <c r="A52" s="35"/>
      <c r="B52" s="35"/>
      <c r="C52" s="79">
        <v>41</v>
      </c>
      <c r="D52" s="44"/>
      <c r="E52" s="81" t="s">
        <v>6</v>
      </c>
      <c r="F52" s="121" t="s">
        <v>86</v>
      </c>
      <c r="G52" s="56"/>
      <c r="H52" s="56"/>
      <c r="I52" s="56"/>
      <c r="J52" s="56"/>
      <c r="K52" s="56"/>
      <c r="L52" s="56"/>
      <c r="M52" s="56"/>
      <c r="N52" s="56"/>
    </row>
    <row r="53" spans="1:14" ht="12.75">
      <c r="A53" s="35"/>
      <c r="B53" s="35"/>
      <c r="C53" s="85"/>
      <c r="D53" s="86"/>
      <c r="E53" s="62">
        <v>651002</v>
      </c>
      <c r="F53" s="59" t="s">
        <v>40</v>
      </c>
      <c r="G53" s="89">
        <v>1491.43</v>
      </c>
      <c r="H53" s="89">
        <v>1004.39</v>
      </c>
      <c r="I53" s="89">
        <v>1120</v>
      </c>
      <c r="J53" s="89">
        <v>1120</v>
      </c>
      <c r="K53" s="89">
        <v>1800</v>
      </c>
      <c r="L53" s="89">
        <v>1800</v>
      </c>
      <c r="M53" s="89">
        <v>1800</v>
      </c>
      <c r="N53" s="89"/>
    </row>
    <row r="54" spans="1:14" ht="12.75">
      <c r="A54" s="35"/>
      <c r="B54" s="35"/>
      <c r="C54" s="38"/>
      <c r="D54" s="44"/>
      <c r="E54" s="62">
        <v>651003</v>
      </c>
      <c r="F54" s="59" t="s">
        <v>40</v>
      </c>
      <c r="G54" s="89">
        <v>0</v>
      </c>
      <c r="H54" s="89">
        <v>698.11</v>
      </c>
      <c r="I54" s="89">
        <v>3730</v>
      </c>
      <c r="J54" s="89">
        <v>3730</v>
      </c>
      <c r="K54" s="89">
        <v>3650</v>
      </c>
      <c r="L54" s="89">
        <v>3650</v>
      </c>
      <c r="M54" s="89">
        <v>3650</v>
      </c>
      <c r="N54" s="89"/>
    </row>
    <row r="55" spans="1:14" ht="12.75">
      <c r="A55" s="35"/>
      <c r="B55" s="35"/>
      <c r="C55" s="71" t="s">
        <v>6</v>
      </c>
      <c r="D55" s="72"/>
      <c r="E55" s="73"/>
      <c r="F55" s="69" t="s">
        <v>41</v>
      </c>
      <c r="G55" s="70">
        <f>G53+G54</f>
        <v>1491.43</v>
      </c>
      <c r="H55" s="70">
        <f aca="true" t="shared" si="1" ref="H55:M55">H53+H54</f>
        <v>1702.5</v>
      </c>
      <c r="I55" s="70">
        <f t="shared" si="1"/>
        <v>4850</v>
      </c>
      <c r="J55" s="70">
        <f t="shared" si="1"/>
        <v>4850</v>
      </c>
      <c r="K55" s="70">
        <f t="shared" si="1"/>
        <v>5450</v>
      </c>
      <c r="L55" s="70">
        <f t="shared" si="1"/>
        <v>5450</v>
      </c>
      <c r="M55" s="70">
        <f t="shared" si="1"/>
        <v>5450</v>
      </c>
      <c r="N55" s="70"/>
    </row>
    <row r="56" spans="1:14" ht="12.75">
      <c r="A56" s="35"/>
      <c r="B56" s="35"/>
      <c r="C56" s="52" t="s">
        <v>88</v>
      </c>
      <c r="D56" s="53"/>
      <c r="E56" s="54"/>
      <c r="F56" s="55" t="s">
        <v>89</v>
      </c>
      <c r="G56" s="57"/>
      <c r="H56" s="57"/>
      <c r="I56" s="57"/>
      <c r="J56" s="57"/>
      <c r="K56" s="57"/>
      <c r="L56" s="57"/>
      <c r="M56" s="101"/>
      <c r="N56" s="57" t="s">
        <v>6</v>
      </c>
    </row>
    <row r="57" spans="1:14" ht="12.75">
      <c r="A57" s="35"/>
      <c r="B57" s="35"/>
      <c r="C57" s="38" t="s">
        <v>6</v>
      </c>
      <c r="D57" s="44"/>
      <c r="E57" s="62">
        <v>633006</v>
      </c>
      <c r="F57" s="37" t="s">
        <v>20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102">
        <v>0</v>
      </c>
      <c r="N57" s="45"/>
    </row>
    <row r="58" spans="1:14" ht="12.75">
      <c r="A58" s="35"/>
      <c r="B58" s="35"/>
      <c r="C58" s="38"/>
      <c r="D58" s="44"/>
      <c r="E58" s="36">
        <v>637015</v>
      </c>
      <c r="F58" s="37" t="s">
        <v>81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102">
        <v>0</v>
      </c>
      <c r="N58" s="45"/>
    </row>
    <row r="59" spans="1:14" ht="12.75">
      <c r="A59" s="35"/>
      <c r="B59" s="35"/>
      <c r="C59" s="66"/>
      <c r="D59" s="67"/>
      <c r="E59" s="73"/>
      <c r="F59" s="122"/>
      <c r="G59" s="70">
        <f aca="true" t="shared" si="2" ref="G59:M59">G57+G58</f>
        <v>0</v>
      </c>
      <c r="H59" s="70">
        <f t="shared" si="2"/>
        <v>0</v>
      </c>
      <c r="I59" s="70">
        <f t="shared" si="2"/>
        <v>0</v>
      </c>
      <c r="J59" s="70">
        <f t="shared" si="2"/>
        <v>0</v>
      </c>
      <c r="K59" s="70">
        <f t="shared" si="2"/>
        <v>0</v>
      </c>
      <c r="L59" s="70">
        <f t="shared" si="2"/>
        <v>0</v>
      </c>
      <c r="M59" s="70">
        <f t="shared" si="2"/>
        <v>0</v>
      </c>
      <c r="N59" s="70"/>
    </row>
    <row r="60" spans="1:14" ht="12.75">
      <c r="A60" s="35"/>
      <c r="B60" s="35"/>
      <c r="C60" s="79" t="s">
        <v>130</v>
      </c>
      <c r="D60" s="80"/>
      <c r="E60" s="83"/>
      <c r="F60" s="123" t="s">
        <v>132</v>
      </c>
      <c r="G60" s="56">
        <v>0</v>
      </c>
      <c r="H60" s="56"/>
      <c r="I60" s="56"/>
      <c r="J60" s="56">
        <v>0</v>
      </c>
      <c r="K60" s="56">
        <v>0</v>
      </c>
      <c r="L60" s="56">
        <v>0</v>
      </c>
      <c r="M60" s="105">
        <v>0</v>
      </c>
      <c r="N60" s="56"/>
    </row>
    <row r="61" spans="1:14" ht="12.75">
      <c r="A61" s="35"/>
      <c r="B61" s="35"/>
      <c r="C61" s="38"/>
      <c r="D61" s="44"/>
      <c r="E61" s="61">
        <v>611</v>
      </c>
      <c r="F61" t="s">
        <v>91</v>
      </c>
      <c r="G61" s="89">
        <v>2116.73</v>
      </c>
      <c r="H61" s="45">
        <v>3687.4</v>
      </c>
      <c r="I61" s="45">
        <v>8339</v>
      </c>
      <c r="J61" s="45">
        <v>8339</v>
      </c>
      <c r="K61" s="45">
        <v>0</v>
      </c>
      <c r="L61" s="45">
        <v>0</v>
      </c>
      <c r="M61" s="102">
        <v>0</v>
      </c>
      <c r="N61" s="45"/>
    </row>
    <row r="62" spans="1:14" ht="12.75">
      <c r="A62" s="35"/>
      <c r="B62" s="35"/>
      <c r="C62" s="38"/>
      <c r="D62" s="44"/>
      <c r="E62" s="61">
        <v>612002</v>
      </c>
      <c r="F62" s="58" t="s">
        <v>135</v>
      </c>
      <c r="G62" s="89">
        <v>682.14</v>
      </c>
      <c r="H62" s="45">
        <v>952</v>
      </c>
      <c r="I62" s="45">
        <v>480</v>
      </c>
      <c r="J62" s="45">
        <v>480</v>
      </c>
      <c r="K62" s="45">
        <v>0</v>
      </c>
      <c r="L62" s="45">
        <v>0</v>
      </c>
      <c r="M62" s="102">
        <v>0</v>
      </c>
      <c r="N62" s="45"/>
    </row>
    <row r="63" spans="1:14" ht="12.75">
      <c r="A63" s="35"/>
      <c r="B63" s="35"/>
      <c r="C63" s="38"/>
      <c r="D63" s="44"/>
      <c r="E63" s="61">
        <v>623</v>
      </c>
      <c r="F63" s="58" t="s">
        <v>120</v>
      </c>
      <c r="G63" s="89">
        <v>297.88</v>
      </c>
      <c r="H63" s="45">
        <v>455.95</v>
      </c>
      <c r="I63" s="45">
        <v>832</v>
      </c>
      <c r="J63" s="45">
        <v>832</v>
      </c>
      <c r="K63" s="45">
        <v>0</v>
      </c>
      <c r="L63" s="45">
        <v>0</v>
      </c>
      <c r="M63" s="102">
        <v>0</v>
      </c>
      <c r="N63" s="45"/>
    </row>
    <row r="64" spans="1:14" ht="12.75">
      <c r="A64" s="35"/>
      <c r="B64" s="35"/>
      <c r="C64" s="38"/>
      <c r="D64" s="44"/>
      <c r="E64" s="61">
        <v>625001</v>
      </c>
      <c r="F64" s="58" t="s">
        <v>10</v>
      </c>
      <c r="G64" s="89">
        <v>41.71</v>
      </c>
      <c r="H64" s="45">
        <v>63.79</v>
      </c>
      <c r="I64" s="45">
        <v>130</v>
      </c>
      <c r="J64" s="45">
        <v>130</v>
      </c>
      <c r="K64" s="45">
        <v>0</v>
      </c>
      <c r="L64" s="45">
        <v>0</v>
      </c>
      <c r="M64" s="102">
        <v>0</v>
      </c>
      <c r="N64" s="45"/>
    </row>
    <row r="65" spans="1:18" ht="12.75">
      <c r="A65" s="35"/>
      <c r="B65" s="35"/>
      <c r="C65" s="38"/>
      <c r="D65" s="44"/>
      <c r="E65" s="61">
        <v>625002</v>
      </c>
      <c r="F65" t="s">
        <v>11</v>
      </c>
      <c r="G65" s="89">
        <v>417.06</v>
      </c>
      <c r="H65" s="45">
        <v>638.26</v>
      </c>
      <c r="I65" s="45">
        <v>1265</v>
      </c>
      <c r="J65" s="45">
        <v>1265</v>
      </c>
      <c r="K65" s="45">
        <v>0</v>
      </c>
      <c r="L65" s="45">
        <v>0</v>
      </c>
      <c r="M65" s="102">
        <v>0</v>
      </c>
      <c r="N65" s="45"/>
      <c r="R65" t="s">
        <v>6</v>
      </c>
    </row>
    <row r="66" spans="1:14" ht="12.75">
      <c r="A66" s="35"/>
      <c r="B66" s="35"/>
      <c r="C66" s="38"/>
      <c r="D66" s="44"/>
      <c r="E66" s="61">
        <v>625003</v>
      </c>
      <c r="F66" s="58" t="s">
        <v>12</v>
      </c>
      <c r="G66" s="89">
        <v>23.81</v>
      </c>
      <c r="H66" s="45">
        <v>36.48</v>
      </c>
      <c r="I66" s="45">
        <v>75</v>
      </c>
      <c r="J66" s="45">
        <v>75</v>
      </c>
      <c r="K66" s="45">
        <v>0</v>
      </c>
      <c r="L66" s="45">
        <v>0</v>
      </c>
      <c r="M66" s="102">
        <v>0</v>
      </c>
      <c r="N66" s="45"/>
    </row>
    <row r="67" spans="1:14" ht="12.75">
      <c r="A67" s="35"/>
      <c r="B67" s="35"/>
      <c r="C67" s="38"/>
      <c r="D67" s="44"/>
      <c r="E67" s="62">
        <v>625004</v>
      </c>
      <c r="F67" t="s">
        <v>13</v>
      </c>
      <c r="G67" s="89">
        <v>89.37</v>
      </c>
      <c r="H67" s="45">
        <v>136.8</v>
      </c>
      <c r="I67" s="45">
        <v>271</v>
      </c>
      <c r="J67" s="45">
        <v>271</v>
      </c>
      <c r="K67" s="45">
        <v>0</v>
      </c>
      <c r="L67" s="45">
        <v>0</v>
      </c>
      <c r="M67" s="102">
        <v>0</v>
      </c>
      <c r="N67" s="45"/>
    </row>
    <row r="68" spans="1:14" ht="12.75">
      <c r="A68" s="35"/>
      <c r="B68" s="35"/>
      <c r="C68" s="38"/>
      <c r="D68" s="44"/>
      <c r="E68" s="62">
        <v>625005</v>
      </c>
      <c r="F68" s="58" t="s">
        <v>14</v>
      </c>
      <c r="G68" s="89">
        <v>29.76</v>
      </c>
      <c r="H68" s="45">
        <v>45.62</v>
      </c>
      <c r="I68" s="45">
        <v>93</v>
      </c>
      <c r="J68" s="45">
        <v>93</v>
      </c>
      <c r="K68" s="45">
        <v>0</v>
      </c>
      <c r="L68" s="45">
        <v>0</v>
      </c>
      <c r="M68" s="102">
        <v>0</v>
      </c>
      <c r="N68" s="45"/>
    </row>
    <row r="69" spans="1:14" ht="12.75">
      <c r="A69" s="35"/>
      <c r="B69" s="35"/>
      <c r="C69" s="38"/>
      <c r="D69" s="44"/>
      <c r="E69" s="62">
        <v>625007</v>
      </c>
      <c r="F69" t="s">
        <v>15</v>
      </c>
      <c r="G69" s="89">
        <v>141.49</v>
      </c>
      <c r="H69" s="45">
        <v>216.55</v>
      </c>
      <c r="I69" s="45">
        <v>430</v>
      </c>
      <c r="J69" s="45">
        <v>430</v>
      </c>
      <c r="K69" s="45">
        <v>0</v>
      </c>
      <c r="L69" s="45">
        <v>0</v>
      </c>
      <c r="M69" s="102">
        <v>0</v>
      </c>
      <c r="N69" s="45"/>
    </row>
    <row r="70" spans="1:14" ht="12.75">
      <c r="A70" s="35"/>
      <c r="B70" s="35"/>
      <c r="C70" s="66"/>
      <c r="D70" s="67"/>
      <c r="E70" s="68"/>
      <c r="F70" s="69" t="s">
        <v>41</v>
      </c>
      <c r="G70" s="70">
        <f aca="true" t="shared" si="3" ref="G70:M70">G61+G62+G63+G64+G65+G66+G67+G68+G69</f>
        <v>3839.95</v>
      </c>
      <c r="H70" s="70">
        <f t="shared" si="3"/>
        <v>6232.849999999999</v>
      </c>
      <c r="I70" s="70">
        <f t="shared" si="3"/>
        <v>11915</v>
      </c>
      <c r="J70" s="70">
        <f t="shared" si="3"/>
        <v>11915</v>
      </c>
      <c r="K70" s="70">
        <f t="shared" si="3"/>
        <v>0</v>
      </c>
      <c r="L70" s="70">
        <f t="shared" si="3"/>
        <v>0</v>
      </c>
      <c r="M70" s="70">
        <f t="shared" si="3"/>
        <v>0</v>
      </c>
      <c r="N70" s="70"/>
    </row>
    <row r="71" spans="1:14" ht="12.75">
      <c r="A71" s="35"/>
      <c r="B71" s="35"/>
      <c r="C71" s="52" t="s">
        <v>129</v>
      </c>
      <c r="D71" s="53"/>
      <c r="E71" s="54"/>
      <c r="F71" s="55" t="s">
        <v>131</v>
      </c>
      <c r="G71" s="57"/>
      <c r="H71" s="57"/>
      <c r="I71" s="57"/>
      <c r="J71" s="57"/>
      <c r="K71" s="57"/>
      <c r="L71" s="57"/>
      <c r="M71" s="101"/>
      <c r="N71" s="57" t="s">
        <v>6</v>
      </c>
    </row>
    <row r="72" spans="1:14" ht="12.75">
      <c r="A72" s="35"/>
      <c r="B72" s="35"/>
      <c r="C72" s="38"/>
      <c r="D72" s="44"/>
      <c r="E72" s="61">
        <v>611</v>
      </c>
      <c r="F72" t="s">
        <v>91</v>
      </c>
      <c r="G72" s="89">
        <v>376.01</v>
      </c>
      <c r="H72" s="45">
        <v>634.75</v>
      </c>
      <c r="I72" s="45">
        <v>1710</v>
      </c>
      <c r="J72" s="45">
        <v>1710</v>
      </c>
      <c r="K72" s="45">
        <v>0</v>
      </c>
      <c r="L72" s="45">
        <v>0</v>
      </c>
      <c r="M72" s="45">
        <v>0</v>
      </c>
      <c r="N72" s="45"/>
    </row>
    <row r="73" spans="1:14" ht="12.75">
      <c r="A73" s="35"/>
      <c r="B73" s="35"/>
      <c r="C73" s="38"/>
      <c r="D73" s="44"/>
      <c r="E73" s="61">
        <v>612002</v>
      </c>
      <c r="F73" s="98" t="s">
        <v>135</v>
      </c>
      <c r="G73" s="89">
        <v>115.02</v>
      </c>
      <c r="H73" s="45">
        <v>242.64</v>
      </c>
      <c r="I73" s="45">
        <v>108</v>
      </c>
      <c r="J73" s="45">
        <v>108</v>
      </c>
      <c r="K73" s="45">
        <v>0</v>
      </c>
      <c r="L73" s="45">
        <v>0</v>
      </c>
      <c r="M73" s="45"/>
      <c r="N73" s="45"/>
    </row>
    <row r="74" spans="1:14" ht="12.75">
      <c r="A74" s="35"/>
      <c r="B74" s="35"/>
      <c r="C74" s="38"/>
      <c r="D74" s="44"/>
      <c r="E74" s="61">
        <v>623</v>
      </c>
      <c r="F74" s="58" t="s">
        <v>121</v>
      </c>
      <c r="G74" s="89">
        <v>51.92</v>
      </c>
      <c r="H74" s="45">
        <v>80.32</v>
      </c>
      <c r="I74" s="45">
        <v>145</v>
      </c>
      <c r="J74" s="45">
        <v>145</v>
      </c>
      <c r="K74" s="45">
        <v>0</v>
      </c>
      <c r="L74" s="45">
        <v>0</v>
      </c>
      <c r="M74" s="45">
        <v>0</v>
      </c>
      <c r="N74" s="45"/>
    </row>
    <row r="75" spans="1:18" ht="12.75">
      <c r="A75" s="35"/>
      <c r="B75" s="35"/>
      <c r="C75" s="38"/>
      <c r="D75" s="44"/>
      <c r="E75" s="61">
        <v>625001</v>
      </c>
      <c r="F75" s="58" t="s">
        <v>10</v>
      </c>
      <c r="G75" s="89">
        <v>7.26</v>
      </c>
      <c r="H75" s="45">
        <v>11.26</v>
      </c>
      <c r="I75" s="45">
        <v>25</v>
      </c>
      <c r="J75" s="45">
        <v>25</v>
      </c>
      <c r="K75" s="45">
        <v>0</v>
      </c>
      <c r="L75" s="45">
        <v>0</v>
      </c>
      <c r="M75" s="45">
        <v>0</v>
      </c>
      <c r="N75" s="45"/>
      <c r="R75" t="s">
        <v>6</v>
      </c>
    </row>
    <row r="76" spans="1:14" ht="12.75">
      <c r="A76" s="35"/>
      <c r="B76" s="35"/>
      <c r="C76" s="38"/>
      <c r="D76" s="44"/>
      <c r="E76" s="61">
        <v>625002</v>
      </c>
      <c r="F76" t="s">
        <v>11</v>
      </c>
      <c r="G76" s="89">
        <v>72.66</v>
      </c>
      <c r="H76" s="45">
        <v>112.48</v>
      </c>
      <c r="I76" s="45">
        <v>225</v>
      </c>
      <c r="J76" s="45">
        <v>225</v>
      </c>
      <c r="K76" s="45">
        <v>0</v>
      </c>
      <c r="L76" s="45">
        <v>0</v>
      </c>
      <c r="M76" s="45">
        <v>0</v>
      </c>
      <c r="N76" s="45"/>
    </row>
    <row r="77" spans="1:14" ht="12.75">
      <c r="A77" s="35"/>
      <c r="B77" s="35"/>
      <c r="C77" s="38"/>
      <c r="D77" s="44"/>
      <c r="E77" s="61">
        <v>625003</v>
      </c>
      <c r="F77" s="58" t="s">
        <v>12</v>
      </c>
      <c r="G77" s="89">
        <v>4.13</v>
      </c>
      <c r="H77" s="89">
        <v>6.44</v>
      </c>
      <c r="I77" s="89">
        <v>15</v>
      </c>
      <c r="J77" s="89">
        <v>15</v>
      </c>
      <c r="K77" s="89">
        <v>0</v>
      </c>
      <c r="L77" s="89">
        <v>0</v>
      </c>
      <c r="M77" s="89">
        <v>0</v>
      </c>
      <c r="N77" s="89"/>
    </row>
    <row r="78" spans="1:14" ht="12.75">
      <c r="A78" s="35"/>
      <c r="B78" s="35"/>
      <c r="C78" s="38"/>
      <c r="D78" s="44"/>
      <c r="E78" s="62">
        <v>625004</v>
      </c>
      <c r="F78" t="s">
        <v>13</v>
      </c>
      <c r="G78" s="89">
        <v>15.57</v>
      </c>
      <c r="H78" s="89">
        <v>24.08</v>
      </c>
      <c r="I78" s="89">
        <v>50</v>
      </c>
      <c r="J78" s="89">
        <v>50</v>
      </c>
      <c r="K78" s="89">
        <v>0</v>
      </c>
      <c r="L78" s="89">
        <v>0</v>
      </c>
      <c r="M78" s="89">
        <v>0</v>
      </c>
      <c r="N78" s="89"/>
    </row>
    <row r="79" spans="1:14" ht="12.75">
      <c r="A79" s="35"/>
      <c r="B79" s="35"/>
      <c r="C79" s="38"/>
      <c r="D79" s="44"/>
      <c r="E79" s="62">
        <v>625005</v>
      </c>
      <c r="F79" s="58" t="s">
        <v>14</v>
      </c>
      <c r="G79" s="89">
        <v>5.22</v>
      </c>
      <c r="H79" s="89">
        <v>8</v>
      </c>
      <c r="I79" s="89">
        <v>18</v>
      </c>
      <c r="J79" s="89">
        <v>18</v>
      </c>
      <c r="K79" s="89">
        <v>0</v>
      </c>
      <c r="L79" s="89">
        <v>0</v>
      </c>
      <c r="M79" s="89">
        <v>0</v>
      </c>
      <c r="N79" s="89"/>
    </row>
    <row r="80" spans="1:14" ht="12.75">
      <c r="A80" s="35"/>
      <c r="B80" s="35"/>
      <c r="C80" s="38"/>
      <c r="D80" s="44"/>
      <c r="E80" s="62">
        <v>625007</v>
      </c>
      <c r="F80" t="s">
        <v>15</v>
      </c>
      <c r="G80" s="89">
        <v>24.69</v>
      </c>
      <c r="H80" s="89">
        <v>38.15</v>
      </c>
      <c r="I80" s="89">
        <v>78</v>
      </c>
      <c r="J80" s="89">
        <v>78</v>
      </c>
      <c r="K80" s="89">
        <v>0</v>
      </c>
      <c r="L80" s="89">
        <v>0</v>
      </c>
      <c r="M80" s="89">
        <v>0</v>
      </c>
      <c r="N80" s="89"/>
    </row>
    <row r="81" spans="1:14" ht="12.75">
      <c r="A81" s="35"/>
      <c r="B81" s="35"/>
      <c r="C81" s="38"/>
      <c r="D81" s="44"/>
      <c r="E81" s="62">
        <v>633006</v>
      </c>
      <c r="F81" s="37" t="s">
        <v>90</v>
      </c>
      <c r="G81" s="89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/>
    </row>
    <row r="82" spans="1:14" ht="12.75">
      <c r="A82" s="35"/>
      <c r="B82" s="35"/>
      <c r="C82" s="66"/>
      <c r="D82" s="67"/>
      <c r="E82" s="68"/>
      <c r="F82" s="69" t="s">
        <v>41</v>
      </c>
      <c r="G82" s="70">
        <f aca="true" t="shared" si="4" ref="G82:M82">SUM(G72:G81)</f>
        <v>672.48</v>
      </c>
      <c r="H82" s="70">
        <f t="shared" si="4"/>
        <v>1158.1200000000001</v>
      </c>
      <c r="I82" s="70">
        <f t="shared" si="4"/>
        <v>2374</v>
      </c>
      <c r="J82" s="70">
        <f t="shared" si="4"/>
        <v>2374</v>
      </c>
      <c r="K82" s="70">
        <f t="shared" si="4"/>
        <v>0</v>
      </c>
      <c r="L82" s="70">
        <f t="shared" si="4"/>
        <v>0</v>
      </c>
      <c r="M82" s="70">
        <f t="shared" si="4"/>
        <v>0</v>
      </c>
      <c r="N82" s="70"/>
    </row>
    <row r="83" spans="1:14" ht="12.75">
      <c r="A83" s="35"/>
      <c r="B83" s="35"/>
      <c r="C83" s="79" t="s">
        <v>130</v>
      </c>
      <c r="D83" s="80"/>
      <c r="E83" s="83"/>
      <c r="F83" s="123" t="s">
        <v>134</v>
      </c>
      <c r="G83" s="56">
        <v>0</v>
      </c>
      <c r="H83" s="56"/>
      <c r="I83" s="56"/>
      <c r="J83" s="56">
        <v>0</v>
      </c>
      <c r="K83" s="56">
        <v>0</v>
      </c>
      <c r="L83" s="56">
        <v>0</v>
      </c>
      <c r="M83" s="105">
        <v>0</v>
      </c>
      <c r="N83" s="56"/>
    </row>
    <row r="84" spans="1:14" ht="12.75">
      <c r="A84" s="35"/>
      <c r="B84" s="35"/>
      <c r="C84" s="85"/>
      <c r="D84" s="86"/>
      <c r="E84" s="87">
        <v>611</v>
      </c>
      <c r="F84" t="s">
        <v>91</v>
      </c>
      <c r="G84" s="89">
        <v>766.52</v>
      </c>
      <c r="H84" s="89">
        <v>4611.42</v>
      </c>
      <c r="I84" s="89">
        <v>6040</v>
      </c>
      <c r="J84" s="89">
        <v>6040</v>
      </c>
      <c r="K84" s="89">
        <v>0</v>
      </c>
      <c r="L84" s="89"/>
      <c r="M84" s="103"/>
      <c r="N84" s="89"/>
    </row>
    <row r="85" spans="1:14" ht="12.75">
      <c r="A85" s="35"/>
      <c r="B85" s="35"/>
      <c r="C85" s="85"/>
      <c r="D85" s="86"/>
      <c r="E85" s="87">
        <v>612002</v>
      </c>
      <c r="F85" s="98" t="s">
        <v>135</v>
      </c>
      <c r="G85" s="89">
        <v>0</v>
      </c>
      <c r="H85" s="89">
        <v>121.63</v>
      </c>
      <c r="I85" s="89">
        <v>170</v>
      </c>
      <c r="J85" s="89">
        <v>170</v>
      </c>
      <c r="K85" s="89">
        <v>0</v>
      </c>
      <c r="L85" s="89"/>
      <c r="M85" s="103"/>
      <c r="N85" s="89"/>
    </row>
    <row r="86" spans="1:14" ht="12.75">
      <c r="A86" s="35"/>
      <c r="B86" s="35"/>
      <c r="C86" s="85"/>
      <c r="D86" s="86"/>
      <c r="E86" s="87">
        <v>621</v>
      </c>
      <c r="F86" s="58" t="s">
        <v>121</v>
      </c>
      <c r="G86" s="89">
        <v>76.5</v>
      </c>
      <c r="H86" s="89">
        <v>452.65</v>
      </c>
      <c r="I86" s="89">
        <v>683</v>
      </c>
      <c r="J86" s="89">
        <v>683</v>
      </c>
      <c r="K86" s="89">
        <v>0</v>
      </c>
      <c r="L86" s="89"/>
      <c r="M86" s="103"/>
      <c r="N86" s="89"/>
    </row>
    <row r="87" spans="1:14" ht="12.75">
      <c r="A87" s="35"/>
      <c r="B87" s="35"/>
      <c r="C87" s="85"/>
      <c r="D87" s="86"/>
      <c r="E87" s="87">
        <v>625001</v>
      </c>
      <c r="F87" s="58" t="s">
        <v>10</v>
      </c>
      <c r="G87" s="89">
        <v>10.7</v>
      </c>
      <c r="H87" s="89">
        <v>63.32</v>
      </c>
      <c r="I87" s="89">
        <v>96</v>
      </c>
      <c r="J87" s="89">
        <v>96</v>
      </c>
      <c r="K87" s="89">
        <v>0</v>
      </c>
      <c r="L87" s="89"/>
      <c r="M87" s="103"/>
      <c r="N87" s="89"/>
    </row>
    <row r="88" spans="1:14" ht="12.75">
      <c r="A88" s="35"/>
      <c r="B88" s="35"/>
      <c r="C88" s="85"/>
      <c r="D88" s="86"/>
      <c r="E88" s="87">
        <v>625002</v>
      </c>
      <c r="F88" t="s">
        <v>11</v>
      </c>
      <c r="G88" s="89">
        <v>107.1</v>
      </c>
      <c r="H88" s="89">
        <v>633.42</v>
      </c>
      <c r="I88" s="89">
        <v>978</v>
      </c>
      <c r="J88" s="89">
        <v>978</v>
      </c>
      <c r="K88" s="89">
        <v>0</v>
      </c>
      <c r="L88" s="89"/>
      <c r="M88" s="103"/>
      <c r="N88" s="89"/>
    </row>
    <row r="89" spans="1:14" ht="12.75">
      <c r="A89" s="35"/>
      <c r="B89" s="35"/>
      <c r="C89" s="85"/>
      <c r="D89" s="86"/>
      <c r="E89" s="87">
        <v>625003</v>
      </c>
      <c r="F89" s="58" t="s">
        <v>12</v>
      </c>
      <c r="G89" s="89">
        <v>6.12</v>
      </c>
      <c r="H89" s="89">
        <v>36.18</v>
      </c>
      <c r="I89" s="89">
        <v>55</v>
      </c>
      <c r="J89" s="89">
        <v>55</v>
      </c>
      <c r="K89" s="89">
        <v>0</v>
      </c>
      <c r="L89" s="89"/>
      <c r="M89" s="103"/>
      <c r="N89" s="89"/>
    </row>
    <row r="90" spans="1:14" ht="12.75">
      <c r="A90" s="35"/>
      <c r="B90" s="35"/>
      <c r="C90" s="85"/>
      <c r="D90" s="86"/>
      <c r="E90" s="87">
        <v>625004</v>
      </c>
      <c r="F90" t="s">
        <v>13</v>
      </c>
      <c r="G90" s="89">
        <v>22.94</v>
      </c>
      <c r="H90" s="89">
        <v>135.76</v>
      </c>
      <c r="I90" s="89">
        <v>205</v>
      </c>
      <c r="J90" s="89">
        <v>205</v>
      </c>
      <c r="K90" s="89">
        <v>0</v>
      </c>
      <c r="L90" s="89"/>
      <c r="M90" s="103"/>
      <c r="N90" s="89"/>
    </row>
    <row r="91" spans="1:14" ht="12.75">
      <c r="A91" s="35"/>
      <c r="B91" s="35"/>
      <c r="C91" s="85"/>
      <c r="D91" s="86"/>
      <c r="E91" s="87">
        <v>625005</v>
      </c>
      <c r="F91" s="58" t="s">
        <v>14</v>
      </c>
      <c r="G91" s="89">
        <v>7.64</v>
      </c>
      <c r="H91" s="89">
        <v>45.24</v>
      </c>
      <c r="I91" s="89">
        <v>69</v>
      </c>
      <c r="J91" s="89">
        <v>69</v>
      </c>
      <c r="K91" s="89">
        <v>0</v>
      </c>
      <c r="L91" s="89"/>
      <c r="M91" s="103"/>
      <c r="N91" s="89"/>
    </row>
    <row r="92" spans="1:14" ht="12.75">
      <c r="A92" s="35"/>
      <c r="B92" s="35"/>
      <c r="C92" s="85"/>
      <c r="D92" s="86"/>
      <c r="E92" s="87">
        <v>625007</v>
      </c>
      <c r="F92" t="s">
        <v>15</v>
      </c>
      <c r="G92" s="89">
        <v>36.32</v>
      </c>
      <c r="H92" s="89">
        <v>214.93</v>
      </c>
      <c r="I92" s="89">
        <v>325</v>
      </c>
      <c r="J92" s="89">
        <v>325</v>
      </c>
      <c r="K92" s="89">
        <v>0</v>
      </c>
      <c r="L92" s="89"/>
      <c r="M92" s="103"/>
      <c r="N92" s="89"/>
    </row>
    <row r="93" spans="1:14" ht="12.75">
      <c r="A93" s="35"/>
      <c r="B93" s="35"/>
      <c r="C93" s="66"/>
      <c r="D93" s="67"/>
      <c r="E93" s="68"/>
      <c r="F93" s="69" t="s">
        <v>41</v>
      </c>
      <c r="G93" s="70">
        <f>SUM(G84:G92)</f>
        <v>1033.8400000000001</v>
      </c>
      <c r="H93" s="70">
        <f aca="true" t="shared" si="5" ref="H93:M93">SUM(H84:H92)</f>
        <v>6314.55</v>
      </c>
      <c r="I93" s="70">
        <f t="shared" si="5"/>
        <v>8621</v>
      </c>
      <c r="J93" s="70">
        <f t="shared" si="5"/>
        <v>8621</v>
      </c>
      <c r="K93" s="70">
        <f t="shared" si="5"/>
        <v>0</v>
      </c>
      <c r="L93" s="70">
        <f t="shared" si="5"/>
        <v>0</v>
      </c>
      <c r="M93" s="70">
        <f t="shared" si="5"/>
        <v>0</v>
      </c>
      <c r="N93" s="70"/>
    </row>
    <row r="94" spans="1:14" ht="12.75">
      <c r="A94" s="35"/>
      <c r="B94" s="35"/>
      <c r="C94" s="79" t="s">
        <v>129</v>
      </c>
      <c r="D94" s="80"/>
      <c r="E94" s="83"/>
      <c r="F94" s="123" t="s">
        <v>134</v>
      </c>
      <c r="G94" s="56"/>
      <c r="H94" s="56"/>
      <c r="I94" s="56"/>
      <c r="J94" s="56"/>
      <c r="K94" s="56"/>
      <c r="L94" s="56"/>
      <c r="M94" s="105"/>
      <c r="N94" s="56"/>
    </row>
    <row r="95" spans="1:14" ht="12.75">
      <c r="A95" s="35"/>
      <c r="B95" s="35"/>
      <c r="C95" s="85"/>
      <c r="D95" s="86"/>
      <c r="E95" s="87">
        <v>611</v>
      </c>
      <c r="F95" t="s">
        <v>91</v>
      </c>
      <c r="G95" s="89">
        <v>135.27</v>
      </c>
      <c r="H95" s="89">
        <v>804.4</v>
      </c>
      <c r="I95" s="89">
        <v>1442</v>
      </c>
      <c r="J95" s="89">
        <v>1442</v>
      </c>
      <c r="K95" s="89">
        <v>0</v>
      </c>
      <c r="L95" s="89"/>
      <c r="M95" s="103"/>
      <c r="N95" s="89"/>
    </row>
    <row r="96" spans="1:14" ht="12.75">
      <c r="A96" s="35"/>
      <c r="B96" s="35"/>
      <c r="C96" s="85"/>
      <c r="D96" s="86"/>
      <c r="E96" s="87">
        <v>612002</v>
      </c>
      <c r="F96" s="98" t="s">
        <v>135</v>
      </c>
      <c r="G96" s="89"/>
      <c r="H96" s="89">
        <v>21.48</v>
      </c>
      <c r="I96" s="89">
        <v>31</v>
      </c>
      <c r="J96" s="89">
        <v>31</v>
      </c>
      <c r="K96" s="89">
        <v>0</v>
      </c>
      <c r="L96" s="89"/>
      <c r="M96" s="103"/>
      <c r="N96" s="89"/>
    </row>
    <row r="97" spans="1:14" ht="12.75">
      <c r="A97" s="35"/>
      <c r="B97" s="35"/>
      <c r="C97" s="85"/>
      <c r="D97" s="86"/>
      <c r="E97" s="87">
        <v>623</v>
      </c>
      <c r="F97" s="58" t="s">
        <v>121</v>
      </c>
      <c r="G97" s="89">
        <v>13.5</v>
      </c>
      <c r="H97" s="89">
        <v>79.87</v>
      </c>
      <c r="I97" s="89">
        <v>122</v>
      </c>
      <c r="J97" s="89">
        <v>122</v>
      </c>
      <c r="K97" s="89">
        <v>0</v>
      </c>
      <c r="L97" s="89"/>
      <c r="M97" s="103"/>
      <c r="N97" s="89"/>
    </row>
    <row r="98" spans="1:14" ht="12.75">
      <c r="A98" s="35"/>
      <c r="B98" s="35"/>
      <c r="C98" s="85"/>
      <c r="D98" s="86"/>
      <c r="E98" s="87">
        <v>625001</v>
      </c>
      <c r="F98" s="58" t="s">
        <v>10</v>
      </c>
      <c r="G98" s="89">
        <v>1.88</v>
      </c>
      <c r="H98" s="89">
        <v>11.17</v>
      </c>
      <c r="I98" s="89">
        <v>18</v>
      </c>
      <c r="J98" s="89">
        <v>18</v>
      </c>
      <c r="K98" s="89">
        <v>0</v>
      </c>
      <c r="L98" s="89">
        <v>0</v>
      </c>
      <c r="M98" s="103"/>
      <c r="N98" s="89"/>
    </row>
    <row r="99" spans="1:14" ht="12.75">
      <c r="A99" s="35"/>
      <c r="B99" s="35"/>
      <c r="C99" s="85"/>
      <c r="D99" s="86"/>
      <c r="E99" s="87">
        <v>625002</v>
      </c>
      <c r="F99" t="s">
        <v>11</v>
      </c>
      <c r="G99" s="89">
        <v>18.9</v>
      </c>
      <c r="H99" s="89">
        <v>111.82</v>
      </c>
      <c r="I99" s="89">
        <v>150</v>
      </c>
      <c r="J99" s="89">
        <v>150</v>
      </c>
      <c r="K99" s="89">
        <v>0</v>
      </c>
      <c r="L99" s="89">
        <v>0</v>
      </c>
      <c r="M99" s="103"/>
      <c r="N99" s="89"/>
    </row>
    <row r="100" spans="1:14" ht="12.75">
      <c r="A100" s="35"/>
      <c r="B100" s="35"/>
      <c r="C100" s="85"/>
      <c r="D100" s="86"/>
      <c r="E100" s="87">
        <v>625003</v>
      </c>
      <c r="F100" s="58" t="s">
        <v>12</v>
      </c>
      <c r="G100" s="89">
        <v>1.08</v>
      </c>
      <c r="H100" s="89">
        <v>6.37</v>
      </c>
      <c r="I100" s="89">
        <v>10</v>
      </c>
      <c r="J100" s="89">
        <v>10</v>
      </c>
      <c r="K100" s="89">
        <v>0</v>
      </c>
      <c r="L100" s="89">
        <v>0</v>
      </c>
      <c r="M100" s="103"/>
      <c r="N100" s="89"/>
    </row>
    <row r="101" spans="1:14" ht="12.75">
      <c r="A101" s="35"/>
      <c r="B101" s="35"/>
      <c r="C101" s="85"/>
      <c r="D101" s="86"/>
      <c r="E101" s="87">
        <v>625004</v>
      </c>
      <c r="F101" t="s">
        <v>13</v>
      </c>
      <c r="G101" s="89">
        <v>4.04</v>
      </c>
      <c r="H101" s="89">
        <v>23.94</v>
      </c>
      <c r="I101" s="89">
        <v>37</v>
      </c>
      <c r="J101" s="89">
        <v>37</v>
      </c>
      <c r="K101" s="89">
        <v>0</v>
      </c>
      <c r="L101" s="89"/>
      <c r="M101" s="103"/>
      <c r="N101" s="89"/>
    </row>
    <row r="102" spans="1:14" ht="12.75">
      <c r="A102" s="35"/>
      <c r="B102" s="35"/>
      <c r="C102" s="85"/>
      <c r="D102" s="86"/>
      <c r="E102" s="87">
        <v>625005</v>
      </c>
      <c r="F102" s="58" t="s">
        <v>14</v>
      </c>
      <c r="G102" s="89">
        <v>1.34</v>
      </c>
      <c r="H102" s="89">
        <v>8.01</v>
      </c>
      <c r="I102" s="89">
        <v>13</v>
      </c>
      <c r="J102" s="89">
        <v>13</v>
      </c>
      <c r="K102" s="89">
        <v>0</v>
      </c>
      <c r="L102" s="89"/>
      <c r="M102" s="103"/>
      <c r="N102" s="89"/>
    </row>
    <row r="103" spans="1:14" ht="12.75">
      <c r="A103" s="35"/>
      <c r="B103" s="35"/>
      <c r="C103" s="85"/>
      <c r="D103" s="86"/>
      <c r="E103" s="87">
        <v>625007</v>
      </c>
      <c r="F103" t="s">
        <v>15</v>
      </c>
      <c r="G103" s="89">
        <v>6.42</v>
      </c>
      <c r="H103" s="89">
        <v>37.95</v>
      </c>
      <c r="I103" s="89">
        <v>58</v>
      </c>
      <c r="J103" s="89">
        <v>58</v>
      </c>
      <c r="K103" s="89">
        <v>0</v>
      </c>
      <c r="L103" s="89"/>
      <c r="M103" s="103"/>
      <c r="N103" s="89"/>
    </row>
    <row r="104" spans="1:14" ht="12.75">
      <c r="A104" s="35"/>
      <c r="B104" s="35"/>
      <c r="C104" s="66"/>
      <c r="D104" s="67"/>
      <c r="E104" s="68"/>
      <c r="F104" s="69" t="s">
        <v>133</v>
      </c>
      <c r="G104" s="70">
        <f>SUM(G95:G103)</f>
        <v>182.43</v>
      </c>
      <c r="H104" s="70">
        <f aca="true" t="shared" si="6" ref="H104:N104">SUM(H95:H103)</f>
        <v>1105.01</v>
      </c>
      <c r="I104" s="70">
        <f t="shared" si="6"/>
        <v>1881</v>
      </c>
      <c r="J104" s="70">
        <f t="shared" si="6"/>
        <v>1881</v>
      </c>
      <c r="K104" s="70">
        <f t="shared" si="6"/>
        <v>0</v>
      </c>
      <c r="L104" s="70">
        <f t="shared" si="6"/>
        <v>0</v>
      </c>
      <c r="M104" s="70">
        <f t="shared" si="6"/>
        <v>0</v>
      </c>
      <c r="N104" s="70">
        <f t="shared" si="6"/>
        <v>0</v>
      </c>
    </row>
    <row r="105" spans="1:14" ht="12.75">
      <c r="A105" s="35"/>
      <c r="B105" s="35"/>
      <c r="C105" s="79">
        <v>111</v>
      </c>
      <c r="D105" s="80"/>
      <c r="E105" s="81"/>
      <c r="F105" s="55" t="s">
        <v>87</v>
      </c>
      <c r="G105" s="56"/>
      <c r="H105" s="56"/>
      <c r="I105" s="56"/>
      <c r="J105" s="56"/>
      <c r="K105" s="56"/>
      <c r="L105" s="56"/>
      <c r="M105" s="105"/>
      <c r="N105" s="56"/>
    </row>
    <row r="106" spans="1:14" ht="12.75">
      <c r="A106" s="35"/>
      <c r="B106" s="35"/>
      <c r="C106" s="85"/>
      <c r="D106" s="86"/>
      <c r="E106" s="87">
        <v>633006</v>
      </c>
      <c r="F106" s="88" t="s">
        <v>125</v>
      </c>
      <c r="G106" s="89">
        <v>403.6</v>
      </c>
      <c r="H106" s="89">
        <v>19.6</v>
      </c>
      <c r="I106" s="89">
        <v>28</v>
      </c>
      <c r="J106" s="89">
        <v>28</v>
      </c>
      <c r="K106" s="89">
        <v>28</v>
      </c>
      <c r="L106" s="89">
        <v>28</v>
      </c>
      <c r="M106" s="103">
        <v>28</v>
      </c>
      <c r="N106" s="89"/>
    </row>
    <row r="107" spans="1:14" ht="12.75">
      <c r="A107" s="35"/>
      <c r="B107" s="35"/>
      <c r="C107" s="85"/>
      <c r="D107" s="86"/>
      <c r="E107" s="87">
        <v>633006</v>
      </c>
      <c r="F107" s="88" t="s">
        <v>42</v>
      </c>
      <c r="G107" s="89">
        <v>161.04</v>
      </c>
      <c r="H107" s="89">
        <v>163.02</v>
      </c>
      <c r="I107" s="89">
        <v>165</v>
      </c>
      <c r="J107" s="89">
        <v>165</v>
      </c>
      <c r="K107" s="89">
        <v>165</v>
      </c>
      <c r="L107" s="89">
        <v>165</v>
      </c>
      <c r="M107" s="103">
        <v>165</v>
      </c>
      <c r="N107" s="89"/>
    </row>
    <row r="108" spans="1:14" ht="12.75">
      <c r="A108" s="35"/>
      <c r="B108" s="35"/>
      <c r="C108" s="85"/>
      <c r="D108" s="86"/>
      <c r="E108" s="87">
        <v>633006</v>
      </c>
      <c r="F108" s="88" t="s">
        <v>92</v>
      </c>
      <c r="G108" s="89">
        <v>45.6</v>
      </c>
      <c r="H108" s="89">
        <v>47</v>
      </c>
      <c r="I108" s="89">
        <v>47</v>
      </c>
      <c r="J108" s="89">
        <v>47</v>
      </c>
      <c r="K108" s="89">
        <v>47</v>
      </c>
      <c r="L108" s="89">
        <v>47</v>
      </c>
      <c r="M108" s="103">
        <v>47</v>
      </c>
      <c r="N108" s="89"/>
    </row>
    <row r="109" spans="1:14" ht="12.75">
      <c r="A109" s="35"/>
      <c r="B109" s="35"/>
      <c r="C109" s="85"/>
      <c r="D109" s="86"/>
      <c r="E109" s="87">
        <v>633006</v>
      </c>
      <c r="F109" s="88" t="s">
        <v>126</v>
      </c>
      <c r="G109" s="89">
        <v>431.33</v>
      </c>
      <c r="H109" s="89">
        <v>414.44</v>
      </c>
      <c r="I109" s="89">
        <v>1451</v>
      </c>
      <c r="J109" s="89">
        <v>1451</v>
      </c>
      <c r="K109" s="89">
        <v>0</v>
      </c>
      <c r="L109" s="89">
        <v>0</v>
      </c>
      <c r="M109" s="103">
        <v>0</v>
      </c>
      <c r="N109" s="89"/>
    </row>
    <row r="110" spans="1:14" ht="12.75">
      <c r="A110" s="35"/>
      <c r="B110" s="35"/>
      <c r="C110" s="85"/>
      <c r="D110" s="86"/>
      <c r="E110" s="87">
        <v>633006</v>
      </c>
      <c r="F110" s="88" t="s">
        <v>128</v>
      </c>
      <c r="G110" s="89">
        <v>0</v>
      </c>
      <c r="H110" s="89">
        <v>0</v>
      </c>
      <c r="I110" s="89">
        <v>555</v>
      </c>
      <c r="J110" s="89">
        <v>555</v>
      </c>
      <c r="K110" s="89">
        <v>0</v>
      </c>
      <c r="L110" s="89">
        <v>0</v>
      </c>
      <c r="M110" s="103">
        <v>0</v>
      </c>
      <c r="N110" s="89"/>
    </row>
    <row r="111" spans="1:14" ht="12.75">
      <c r="A111" s="35"/>
      <c r="B111" s="35"/>
      <c r="C111" s="85"/>
      <c r="D111" s="86"/>
      <c r="E111" s="87">
        <v>633006</v>
      </c>
      <c r="F111" s="88" t="s">
        <v>93</v>
      </c>
      <c r="G111" s="89">
        <v>21.08</v>
      </c>
      <c r="H111" s="89">
        <v>21.34</v>
      </c>
      <c r="I111" s="89">
        <v>22</v>
      </c>
      <c r="J111" s="89">
        <v>22</v>
      </c>
      <c r="K111" s="89">
        <v>22</v>
      </c>
      <c r="L111" s="89">
        <v>22</v>
      </c>
      <c r="M111" s="103">
        <v>22</v>
      </c>
      <c r="N111" s="89"/>
    </row>
    <row r="112" spans="1:14" ht="12.75">
      <c r="A112" s="35"/>
      <c r="B112" s="35"/>
      <c r="C112" s="85"/>
      <c r="D112" s="86"/>
      <c r="E112" s="87">
        <v>633006</v>
      </c>
      <c r="F112" s="88" t="s">
        <v>122</v>
      </c>
      <c r="G112" s="89">
        <v>0</v>
      </c>
      <c r="H112" s="89">
        <v>0</v>
      </c>
      <c r="I112" s="89">
        <v>0</v>
      </c>
      <c r="J112" s="89">
        <v>0</v>
      </c>
      <c r="K112" s="89">
        <v>0</v>
      </c>
      <c r="L112" s="89">
        <v>0</v>
      </c>
      <c r="M112" s="103">
        <v>0</v>
      </c>
      <c r="N112" s="89"/>
    </row>
    <row r="113" spans="1:14" ht="12.75">
      <c r="A113" s="35"/>
      <c r="B113" s="35"/>
      <c r="C113" s="85"/>
      <c r="D113" s="86"/>
      <c r="E113" s="87">
        <v>633006</v>
      </c>
      <c r="F113" s="88" t="s">
        <v>94</v>
      </c>
      <c r="G113" s="89">
        <v>453.84</v>
      </c>
      <c r="H113" s="89">
        <v>548.34</v>
      </c>
      <c r="I113" s="89">
        <v>653</v>
      </c>
      <c r="J113" s="89">
        <v>653</v>
      </c>
      <c r="K113" s="89">
        <v>555</v>
      </c>
      <c r="L113" s="89">
        <v>555</v>
      </c>
      <c r="M113" s="103">
        <v>555</v>
      </c>
      <c r="N113" s="89"/>
    </row>
    <row r="114" spans="1:14" ht="12.75">
      <c r="A114" s="35"/>
      <c r="B114" s="35"/>
      <c r="C114" s="85"/>
      <c r="D114" s="86"/>
      <c r="E114" s="87">
        <v>633006</v>
      </c>
      <c r="F114" s="88" t="s">
        <v>20</v>
      </c>
      <c r="G114" s="89">
        <v>0</v>
      </c>
      <c r="H114" s="89">
        <v>40</v>
      </c>
      <c r="I114" s="89">
        <v>234</v>
      </c>
      <c r="J114" s="89">
        <v>234</v>
      </c>
      <c r="K114" s="89">
        <v>600</v>
      </c>
      <c r="L114" s="89">
        <v>600</v>
      </c>
      <c r="M114" s="103">
        <v>600</v>
      </c>
      <c r="N114" s="89"/>
    </row>
    <row r="115" spans="1:14" ht="12.75">
      <c r="A115" s="35"/>
      <c r="B115" s="35"/>
      <c r="C115" s="85">
        <v>111</v>
      </c>
      <c r="D115" s="86"/>
      <c r="E115" s="61">
        <v>633006</v>
      </c>
      <c r="F115" s="98" t="s">
        <v>127</v>
      </c>
      <c r="G115" s="98">
        <v>0</v>
      </c>
      <c r="H115" s="89">
        <v>25</v>
      </c>
      <c r="I115" s="128">
        <v>119</v>
      </c>
      <c r="J115" s="89">
        <v>119</v>
      </c>
      <c r="K115" s="89">
        <v>0</v>
      </c>
      <c r="L115" s="89">
        <v>0</v>
      </c>
      <c r="M115" s="103">
        <v>0</v>
      </c>
      <c r="N115" s="89"/>
    </row>
    <row r="116" spans="1:14" ht="12.75">
      <c r="A116" s="35"/>
      <c r="B116" s="35"/>
      <c r="C116" s="66"/>
      <c r="D116" s="67"/>
      <c r="E116" s="68"/>
      <c r="F116" s="69"/>
      <c r="G116" s="70">
        <f>G106+G107+G108+G109+G110+G111+G113+G115+G112+G114</f>
        <v>1516.4899999999998</v>
      </c>
      <c r="H116" s="70">
        <f aca="true" t="shared" si="7" ref="H116:M116">H106+H107+H108+H109+H110+H111+H113+H115+H112+H114</f>
        <v>1278.74</v>
      </c>
      <c r="I116" s="70">
        <f t="shared" si="7"/>
        <v>3274</v>
      </c>
      <c r="J116" s="70">
        <f t="shared" si="7"/>
        <v>3274</v>
      </c>
      <c r="K116" s="70">
        <f t="shared" si="7"/>
        <v>1417</v>
      </c>
      <c r="L116" s="70">
        <f t="shared" si="7"/>
        <v>1417</v>
      </c>
      <c r="M116" s="70">
        <f t="shared" si="7"/>
        <v>1417</v>
      </c>
      <c r="N116" s="70"/>
    </row>
    <row r="117" spans="1:14" ht="12.75">
      <c r="A117" s="35"/>
      <c r="B117" s="35"/>
      <c r="C117" s="74"/>
      <c r="D117" s="75"/>
      <c r="E117" s="76"/>
      <c r="F117" s="77" t="s">
        <v>114</v>
      </c>
      <c r="G117" s="78">
        <f aca="true" t="shared" si="8" ref="G117:M117">G51+G55+G59+G70+G82+G116</f>
        <v>57546.38999999999</v>
      </c>
      <c r="H117" s="78">
        <f t="shared" si="8"/>
        <v>100375.54999999997</v>
      </c>
      <c r="I117" s="78">
        <f t="shared" si="8"/>
        <v>110088</v>
      </c>
      <c r="J117" s="78">
        <f t="shared" si="8"/>
        <v>110088</v>
      </c>
      <c r="K117" s="78">
        <f t="shared" si="8"/>
        <v>95851</v>
      </c>
      <c r="L117" s="78">
        <f t="shared" si="8"/>
        <v>100801</v>
      </c>
      <c r="M117" s="78">
        <f t="shared" si="8"/>
        <v>105668</v>
      </c>
      <c r="N117" s="78"/>
    </row>
    <row r="118" spans="1:14" ht="12.75">
      <c r="A118" s="35"/>
      <c r="B118" s="35"/>
      <c r="C118" s="79">
        <v>41</v>
      </c>
      <c r="D118" s="80"/>
      <c r="E118" s="81"/>
      <c r="F118" s="55" t="s">
        <v>43</v>
      </c>
      <c r="G118" s="56"/>
      <c r="H118" s="56"/>
      <c r="I118" s="56"/>
      <c r="J118" s="56"/>
      <c r="K118" s="56"/>
      <c r="L118" s="56"/>
      <c r="M118" s="105"/>
      <c r="N118" s="56"/>
    </row>
    <row r="119" spans="1:14" ht="12.75">
      <c r="A119" s="35"/>
      <c r="B119" s="35"/>
      <c r="C119" s="38"/>
      <c r="D119" s="44"/>
      <c r="E119" s="62">
        <v>632001</v>
      </c>
      <c r="F119" s="37" t="s">
        <v>17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102">
        <v>0</v>
      </c>
      <c r="N119" s="45"/>
    </row>
    <row r="120" spans="1:14" ht="12.75">
      <c r="A120" s="35"/>
      <c r="B120" s="35"/>
      <c r="C120" s="38"/>
      <c r="D120" s="44"/>
      <c r="E120" s="62">
        <v>637004</v>
      </c>
      <c r="F120" s="37" t="s">
        <v>44</v>
      </c>
      <c r="G120" s="89">
        <v>0</v>
      </c>
      <c r="H120" s="89">
        <v>0</v>
      </c>
      <c r="I120" s="89">
        <v>0</v>
      </c>
      <c r="J120" s="89">
        <v>0</v>
      </c>
      <c r="K120" s="89">
        <v>0</v>
      </c>
      <c r="L120" s="89">
        <v>0</v>
      </c>
      <c r="M120" s="103">
        <v>0</v>
      </c>
      <c r="N120" s="89"/>
    </row>
    <row r="121" spans="1:14" ht="12.75">
      <c r="A121" s="35"/>
      <c r="B121" s="35"/>
      <c r="C121" s="66" t="s">
        <v>6</v>
      </c>
      <c r="D121" s="67"/>
      <c r="E121" s="68"/>
      <c r="F121" s="69" t="s">
        <v>41</v>
      </c>
      <c r="G121" s="70">
        <f aca="true" t="shared" si="9" ref="G121:M121">G119+G120</f>
        <v>0</v>
      </c>
      <c r="H121" s="70">
        <f t="shared" si="9"/>
        <v>0</v>
      </c>
      <c r="I121" s="70">
        <f t="shared" si="9"/>
        <v>0</v>
      </c>
      <c r="J121" s="70">
        <f t="shared" si="9"/>
        <v>0</v>
      </c>
      <c r="K121" s="70">
        <f t="shared" si="9"/>
        <v>0</v>
      </c>
      <c r="L121" s="70">
        <f t="shared" si="9"/>
        <v>0</v>
      </c>
      <c r="M121" s="70">
        <f t="shared" si="9"/>
        <v>0</v>
      </c>
      <c r="N121" s="70"/>
    </row>
    <row r="122" spans="1:14" ht="12.75">
      <c r="A122" s="35"/>
      <c r="B122" s="35"/>
      <c r="C122" s="79">
        <v>41</v>
      </c>
      <c r="D122" s="80"/>
      <c r="E122" s="81"/>
      <c r="F122" s="55" t="s">
        <v>82</v>
      </c>
      <c r="G122" s="56"/>
      <c r="H122" s="56"/>
      <c r="I122" s="56"/>
      <c r="J122" s="56"/>
      <c r="K122" s="56"/>
      <c r="L122" s="56"/>
      <c r="M122" s="105"/>
      <c r="N122" s="56"/>
    </row>
    <row r="123" spans="1:14" ht="12.75">
      <c r="A123" s="35"/>
      <c r="B123" s="35"/>
      <c r="C123" s="38"/>
      <c r="D123" s="44"/>
      <c r="E123" s="62">
        <v>625003</v>
      </c>
      <c r="F123" s="37" t="s">
        <v>45</v>
      </c>
      <c r="G123" s="45">
        <v>47.12</v>
      </c>
      <c r="H123" s="45">
        <v>139.17</v>
      </c>
      <c r="I123" s="45">
        <v>150</v>
      </c>
      <c r="J123" s="45">
        <v>150</v>
      </c>
      <c r="K123" s="45">
        <v>150</v>
      </c>
      <c r="L123" s="45">
        <v>150</v>
      </c>
      <c r="M123" s="102">
        <v>150</v>
      </c>
      <c r="N123" s="45"/>
    </row>
    <row r="124" spans="1:14" ht="12.75">
      <c r="A124" s="35"/>
      <c r="B124" s="35"/>
      <c r="C124" s="38"/>
      <c r="D124" s="44"/>
      <c r="E124" s="62">
        <v>633006</v>
      </c>
      <c r="F124" s="37" t="s">
        <v>20</v>
      </c>
      <c r="G124" s="45">
        <v>50.17</v>
      </c>
      <c r="H124" s="45">
        <v>141.1</v>
      </c>
      <c r="I124" s="45">
        <v>380</v>
      </c>
      <c r="J124" s="45">
        <v>380</v>
      </c>
      <c r="K124" s="45">
        <v>380</v>
      </c>
      <c r="L124" s="45">
        <v>380</v>
      </c>
      <c r="M124" s="102">
        <v>380</v>
      </c>
      <c r="N124" s="45"/>
    </row>
    <row r="125" spans="1:14" ht="12.75">
      <c r="A125" s="35"/>
      <c r="B125" s="35"/>
      <c r="C125" s="38"/>
      <c r="D125" s="44"/>
      <c r="E125" s="62">
        <v>635006</v>
      </c>
      <c r="F125" s="37" t="s">
        <v>46</v>
      </c>
      <c r="G125" s="45">
        <v>0</v>
      </c>
      <c r="H125" s="45">
        <v>0</v>
      </c>
      <c r="I125" s="45">
        <v>300</v>
      </c>
      <c r="J125" s="45">
        <v>300</v>
      </c>
      <c r="K125" s="45">
        <v>300</v>
      </c>
      <c r="L125" s="45">
        <v>300</v>
      </c>
      <c r="M125" s="102">
        <v>300</v>
      </c>
      <c r="N125" s="45"/>
    </row>
    <row r="126" spans="1:14" ht="12.75">
      <c r="A126" s="35"/>
      <c r="B126" s="35"/>
      <c r="C126" s="38"/>
      <c r="D126" s="44"/>
      <c r="E126" s="62">
        <v>637004</v>
      </c>
      <c r="F126" s="37" t="s">
        <v>30</v>
      </c>
      <c r="G126" s="45">
        <v>12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102">
        <v>0</v>
      </c>
      <c r="N126" s="45"/>
    </row>
    <row r="127" spans="1:14" ht="12.75">
      <c r="A127" s="35"/>
      <c r="B127" s="35"/>
      <c r="C127" s="38"/>
      <c r="D127" s="44"/>
      <c r="E127" s="62">
        <v>637027</v>
      </c>
      <c r="F127" s="37" t="s">
        <v>47</v>
      </c>
      <c r="G127" s="45">
        <v>244.97</v>
      </c>
      <c r="H127" s="45">
        <v>447.2</v>
      </c>
      <c r="I127" s="45">
        <v>400</v>
      </c>
      <c r="J127" s="45">
        <v>400</v>
      </c>
      <c r="K127" s="45">
        <v>400</v>
      </c>
      <c r="L127" s="45">
        <v>400</v>
      </c>
      <c r="M127" s="102">
        <v>400</v>
      </c>
      <c r="N127" s="45"/>
    </row>
    <row r="128" spans="1:14" ht="12.75">
      <c r="A128" s="35"/>
      <c r="B128" s="35"/>
      <c r="C128" s="66"/>
      <c r="D128" s="67"/>
      <c r="E128" s="68"/>
      <c r="F128" s="69" t="s">
        <v>41</v>
      </c>
      <c r="G128" s="70">
        <f>SUM(G123:G127)</f>
        <v>354.26</v>
      </c>
      <c r="H128" s="70">
        <f>SUM(H123:H127)</f>
        <v>727.47</v>
      </c>
      <c r="I128" s="70">
        <f>SUM(I123:I127)</f>
        <v>1230</v>
      </c>
      <c r="J128" s="70">
        <f>SUM(J123:J127)</f>
        <v>1230</v>
      </c>
      <c r="K128" s="70">
        <f>SUM(K123:K127)</f>
        <v>1230</v>
      </c>
      <c r="L128" s="70">
        <f>L123+L124+L125+L126+L127</f>
        <v>1230</v>
      </c>
      <c r="M128" s="104">
        <f>M123+M124+M125+M126+M127</f>
        <v>1230</v>
      </c>
      <c r="N128" s="70"/>
    </row>
    <row r="129" spans="1:14" ht="12.75">
      <c r="A129" s="35"/>
      <c r="B129" s="35"/>
      <c r="C129" s="79">
        <v>41</v>
      </c>
      <c r="D129" s="80"/>
      <c r="E129" s="81"/>
      <c r="F129" s="55" t="s">
        <v>48</v>
      </c>
      <c r="G129" s="56"/>
      <c r="H129" s="56"/>
      <c r="I129" s="56"/>
      <c r="J129" s="56"/>
      <c r="K129" s="56"/>
      <c r="L129" s="56"/>
      <c r="M129" s="105"/>
      <c r="N129" s="56"/>
    </row>
    <row r="130" spans="1:14" ht="12.75">
      <c r="A130" s="35"/>
      <c r="B130" s="35"/>
      <c r="C130" s="38"/>
      <c r="D130" s="44"/>
      <c r="E130" s="62">
        <v>625003</v>
      </c>
      <c r="F130" s="37" t="s">
        <v>12</v>
      </c>
      <c r="G130" s="89">
        <v>0</v>
      </c>
      <c r="H130" s="89">
        <v>0</v>
      </c>
      <c r="I130" s="89">
        <v>0</v>
      </c>
      <c r="J130" s="89">
        <v>0</v>
      </c>
      <c r="K130" s="89">
        <v>0</v>
      </c>
      <c r="L130" s="89">
        <v>0</v>
      </c>
      <c r="M130" s="103">
        <v>0</v>
      </c>
      <c r="N130" s="89"/>
    </row>
    <row r="131" spans="1:14" ht="12.75">
      <c r="A131" s="35"/>
      <c r="B131" s="35"/>
      <c r="C131" s="38"/>
      <c r="D131" s="44"/>
      <c r="E131" s="62">
        <v>633006</v>
      </c>
      <c r="F131" s="37" t="s">
        <v>49</v>
      </c>
      <c r="G131" s="89">
        <v>526.02</v>
      </c>
      <c r="H131" s="89">
        <v>307.2</v>
      </c>
      <c r="I131" s="89">
        <v>600</v>
      </c>
      <c r="J131" s="89">
        <v>600</v>
      </c>
      <c r="K131" s="89">
        <v>600</v>
      </c>
      <c r="L131" s="89">
        <v>600</v>
      </c>
      <c r="M131" s="103">
        <v>600</v>
      </c>
      <c r="N131" s="89"/>
    </row>
    <row r="132" spans="1:14" ht="12.75">
      <c r="A132" s="35"/>
      <c r="B132" s="35"/>
      <c r="C132" s="38"/>
      <c r="D132" s="44"/>
      <c r="E132" s="62">
        <v>637004</v>
      </c>
      <c r="F132" s="37" t="s">
        <v>50</v>
      </c>
      <c r="G132" s="89">
        <v>8703.23</v>
      </c>
      <c r="H132" s="89">
        <v>8520.67</v>
      </c>
      <c r="I132" s="89">
        <v>10649</v>
      </c>
      <c r="J132" s="89">
        <v>10649</v>
      </c>
      <c r="K132" s="89">
        <v>13500</v>
      </c>
      <c r="L132" s="89">
        <v>13500</v>
      </c>
      <c r="M132" s="103">
        <v>13500</v>
      </c>
      <c r="N132" s="89"/>
    </row>
    <row r="133" spans="1:14" ht="12.75">
      <c r="A133" s="35"/>
      <c r="B133" s="35"/>
      <c r="C133" s="38"/>
      <c r="D133" s="44"/>
      <c r="E133" s="62">
        <v>637027</v>
      </c>
      <c r="F133" s="37" t="s">
        <v>47</v>
      </c>
      <c r="G133" s="89">
        <v>0</v>
      </c>
      <c r="H133" s="89">
        <v>140</v>
      </c>
      <c r="I133" s="89">
        <v>300</v>
      </c>
      <c r="J133" s="89">
        <v>300</v>
      </c>
      <c r="K133" s="89">
        <v>300</v>
      </c>
      <c r="L133" s="89">
        <v>300</v>
      </c>
      <c r="M133" s="103">
        <v>300</v>
      </c>
      <c r="N133" s="89"/>
    </row>
    <row r="134" spans="1:14" ht="12.75">
      <c r="A134" s="35"/>
      <c r="B134" s="35"/>
      <c r="C134" s="66"/>
      <c r="D134" s="67"/>
      <c r="E134" s="68"/>
      <c r="F134" s="69" t="s">
        <v>41</v>
      </c>
      <c r="G134" s="70">
        <f aca="true" t="shared" si="10" ref="G134:M134">SUM(G130:G133)</f>
        <v>9229.25</v>
      </c>
      <c r="H134" s="70">
        <f t="shared" si="10"/>
        <v>8967.87</v>
      </c>
      <c r="I134" s="70">
        <f t="shared" si="10"/>
        <v>11549</v>
      </c>
      <c r="J134" s="70">
        <f t="shared" si="10"/>
        <v>11549</v>
      </c>
      <c r="K134" s="70">
        <f t="shared" si="10"/>
        <v>14400</v>
      </c>
      <c r="L134" s="70">
        <f t="shared" si="10"/>
        <v>14400</v>
      </c>
      <c r="M134" s="70">
        <f t="shared" si="10"/>
        <v>14400</v>
      </c>
      <c r="N134" s="70"/>
    </row>
    <row r="135" spans="1:14" ht="12.75">
      <c r="A135" s="35"/>
      <c r="B135" s="35"/>
      <c r="C135" s="79">
        <v>41</v>
      </c>
      <c r="D135" s="80"/>
      <c r="E135" s="81"/>
      <c r="F135" s="55" t="s">
        <v>140</v>
      </c>
      <c r="G135" s="56"/>
      <c r="H135" s="56"/>
      <c r="I135" s="56"/>
      <c r="J135" s="56"/>
      <c r="K135" s="56"/>
      <c r="L135" s="56"/>
      <c r="M135" s="105"/>
      <c r="N135" s="56"/>
    </row>
    <row r="136" spans="1:14" ht="12.75">
      <c r="A136" s="35"/>
      <c r="B136" s="35"/>
      <c r="C136" s="85"/>
      <c r="D136" s="86"/>
      <c r="E136" s="87">
        <v>632001</v>
      </c>
      <c r="F136" s="88" t="s">
        <v>17</v>
      </c>
      <c r="G136" s="89">
        <v>0</v>
      </c>
      <c r="H136" s="89">
        <v>0</v>
      </c>
      <c r="I136" s="89">
        <v>3396</v>
      </c>
      <c r="J136" s="89">
        <v>3396</v>
      </c>
      <c r="K136" s="89">
        <v>1000</v>
      </c>
      <c r="L136" s="89">
        <v>1000</v>
      </c>
      <c r="M136" s="103">
        <v>1000</v>
      </c>
      <c r="N136" s="89"/>
    </row>
    <row r="137" spans="1:14" ht="12.75">
      <c r="A137" s="35"/>
      <c r="B137" s="35"/>
      <c r="C137" s="85"/>
      <c r="D137" s="86"/>
      <c r="E137" s="87">
        <v>632002</v>
      </c>
      <c r="F137" s="88" t="s">
        <v>141</v>
      </c>
      <c r="G137" s="89">
        <v>0</v>
      </c>
      <c r="H137" s="89">
        <v>0</v>
      </c>
      <c r="I137" s="89">
        <v>950</v>
      </c>
      <c r="J137" s="89">
        <v>950</v>
      </c>
      <c r="K137" s="89">
        <v>600</v>
      </c>
      <c r="L137" s="89">
        <v>600</v>
      </c>
      <c r="M137" s="103">
        <v>600</v>
      </c>
      <c r="N137" s="89"/>
    </row>
    <row r="138" spans="1:14" ht="12.75">
      <c r="A138" s="35"/>
      <c r="B138" s="35"/>
      <c r="C138" s="85"/>
      <c r="D138" s="86"/>
      <c r="E138" s="87">
        <v>632003</v>
      </c>
      <c r="F138" s="88" t="s">
        <v>142</v>
      </c>
      <c r="G138" s="89">
        <v>0</v>
      </c>
      <c r="H138" s="89">
        <v>0</v>
      </c>
      <c r="I138" s="89">
        <v>30</v>
      </c>
      <c r="J138" s="89">
        <v>30</v>
      </c>
      <c r="K138" s="89">
        <v>30</v>
      </c>
      <c r="L138" s="89">
        <v>30</v>
      </c>
      <c r="M138" s="103">
        <v>30</v>
      </c>
      <c r="N138" s="89"/>
    </row>
    <row r="139" spans="1:14" ht="12.75">
      <c r="A139" s="35"/>
      <c r="B139" s="35"/>
      <c r="C139" s="85"/>
      <c r="D139" s="86"/>
      <c r="E139" s="87">
        <v>633006</v>
      </c>
      <c r="F139" s="88" t="s">
        <v>20</v>
      </c>
      <c r="G139" s="89">
        <v>0</v>
      </c>
      <c r="H139" s="89">
        <v>0</v>
      </c>
      <c r="I139" s="89">
        <v>911</v>
      </c>
      <c r="J139" s="89">
        <v>911</v>
      </c>
      <c r="K139" s="89">
        <v>600</v>
      </c>
      <c r="L139" s="89">
        <v>600</v>
      </c>
      <c r="M139" s="103">
        <v>600</v>
      </c>
      <c r="N139" s="89"/>
    </row>
    <row r="140" spans="1:14" ht="12.75">
      <c r="A140" s="35"/>
      <c r="B140" s="35"/>
      <c r="C140" s="85"/>
      <c r="D140" s="86"/>
      <c r="E140" s="87">
        <v>635006</v>
      </c>
      <c r="F140" s="88" t="s">
        <v>143</v>
      </c>
      <c r="G140" s="89">
        <v>0</v>
      </c>
      <c r="H140" s="89">
        <v>0</v>
      </c>
      <c r="I140" s="89">
        <v>1761</v>
      </c>
      <c r="J140" s="89">
        <v>1761</v>
      </c>
      <c r="K140" s="89">
        <v>300</v>
      </c>
      <c r="L140" s="89">
        <v>300</v>
      </c>
      <c r="M140" s="103">
        <v>300</v>
      </c>
      <c r="N140" s="89"/>
    </row>
    <row r="141" spans="1:14" ht="12.75">
      <c r="A141" s="35"/>
      <c r="B141" s="35"/>
      <c r="C141" s="85"/>
      <c r="D141" s="86"/>
      <c r="E141" s="87">
        <v>636001</v>
      </c>
      <c r="F141" s="88" t="s">
        <v>144</v>
      </c>
      <c r="G141" s="89">
        <v>0</v>
      </c>
      <c r="H141" s="89">
        <v>0</v>
      </c>
      <c r="I141" s="89">
        <v>150</v>
      </c>
      <c r="J141" s="89">
        <v>150</v>
      </c>
      <c r="K141" s="89">
        <v>0</v>
      </c>
      <c r="L141" s="89">
        <v>0</v>
      </c>
      <c r="M141" s="103">
        <v>0</v>
      </c>
      <c r="N141" s="89"/>
    </row>
    <row r="142" spans="1:14" ht="12.75">
      <c r="A142" s="35"/>
      <c r="B142" s="35"/>
      <c r="C142" s="85"/>
      <c r="D142" s="86"/>
      <c r="E142" s="87">
        <v>637004</v>
      </c>
      <c r="F142" s="88" t="s">
        <v>44</v>
      </c>
      <c r="G142" s="89">
        <v>0</v>
      </c>
      <c r="H142" s="89">
        <v>713.52</v>
      </c>
      <c r="I142" s="89">
        <v>3004</v>
      </c>
      <c r="J142" s="89">
        <v>3004</v>
      </c>
      <c r="K142" s="89">
        <v>2446</v>
      </c>
      <c r="L142" s="89">
        <v>2448</v>
      </c>
      <c r="M142" s="103">
        <v>2471</v>
      </c>
      <c r="N142" s="89"/>
    </row>
    <row r="143" spans="1:14" ht="12.75">
      <c r="A143" s="35"/>
      <c r="B143" s="35"/>
      <c r="C143" s="85"/>
      <c r="D143" s="86"/>
      <c r="E143" s="87">
        <v>637005</v>
      </c>
      <c r="F143" s="88" t="s">
        <v>66</v>
      </c>
      <c r="G143" s="89">
        <v>0</v>
      </c>
      <c r="H143" s="89">
        <v>0</v>
      </c>
      <c r="I143" s="89">
        <v>0</v>
      </c>
      <c r="J143" s="89">
        <v>0</v>
      </c>
      <c r="K143" s="89">
        <v>0</v>
      </c>
      <c r="L143" s="89">
        <v>0</v>
      </c>
      <c r="M143" s="103">
        <v>0</v>
      </c>
      <c r="N143" s="89"/>
    </row>
    <row r="144" spans="1:14" ht="12.75">
      <c r="A144" s="35"/>
      <c r="B144" s="35"/>
      <c r="C144" s="85"/>
      <c r="D144" s="86"/>
      <c r="E144" s="87">
        <v>637012</v>
      </c>
      <c r="F144" s="88" t="s">
        <v>32</v>
      </c>
      <c r="G144" s="89">
        <v>0</v>
      </c>
      <c r="H144" s="89">
        <v>25</v>
      </c>
      <c r="I144" s="89">
        <v>407</v>
      </c>
      <c r="J144" s="89">
        <v>407</v>
      </c>
      <c r="K144" s="89">
        <v>400</v>
      </c>
      <c r="L144" s="89">
        <v>400</v>
      </c>
      <c r="M144" s="103">
        <v>400</v>
      </c>
      <c r="N144" s="89"/>
    </row>
    <row r="145" spans="1:14" ht="12.75">
      <c r="A145" s="35"/>
      <c r="B145" s="35"/>
      <c r="C145" s="85"/>
      <c r="D145" s="86"/>
      <c r="E145" s="87">
        <v>637015</v>
      </c>
      <c r="F145" s="88" t="s">
        <v>145</v>
      </c>
      <c r="G145" s="89">
        <v>0</v>
      </c>
      <c r="H145" s="89">
        <v>0</v>
      </c>
      <c r="I145" s="89">
        <v>1695</v>
      </c>
      <c r="J145" s="89">
        <v>1695</v>
      </c>
      <c r="K145" s="89">
        <v>1040</v>
      </c>
      <c r="L145" s="89">
        <v>1040</v>
      </c>
      <c r="M145" s="103">
        <v>1040</v>
      </c>
      <c r="N145" s="89"/>
    </row>
    <row r="146" spans="1:14" ht="12.75">
      <c r="A146" s="35"/>
      <c r="B146" s="35"/>
      <c r="C146" s="66"/>
      <c r="D146" s="67"/>
      <c r="E146" s="68"/>
      <c r="F146" s="69"/>
      <c r="G146" s="70">
        <f>SUM(G136:G145)</f>
        <v>0</v>
      </c>
      <c r="H146" s="70">
        <f aca="true" t="shared" si="11" ref="H146:M146">SUM(H136:H145)</f>
        <v>738.52</v>
      </c>
      <c r="I146" s="70">
        <f t="shared" si="11"/>
        <v>12304</v>
      </c>
      <c r="J146" s="70">
        <f t="shared" si="11"/>
        <v>12304</v>
      </c>
      <c r="K146" s="70">
        <f t="shared" si="11"/>
        <v>6416</v>
      </c>
      <c r="L146" s="70">
        <f t="shared" si="11"/>
        <v>6418</v>
      </c>
      <c r="M146" s="70">
        <f t="shared" si="11"/>
        <v>6441</v>
      </c>
      <c r="N146" s="70"/>
    </row>
    <row r="147" spans="1:14" ht="12.75">
      <c r="A147" s="35"/>
      <c r="B147" s="35"/>
      <c r="C147" s="79">
        <v>41</v>
      </c>
      <c r="D147" s="80"/>
      <c r="E147" s="83"/>
      <c r="F147" s="55" t="s">
        <v>51</v>
      </c>
      <c r="G147" s="56"/>
      <c r="H147" s="56"/>
      <c r="I147" s="56"/>
      <c r="J147" s="56"/>
      <c r="K147" s="56"/>
      <c r="L147" s="56"/>
      <c r="M147" s="105"/>
      <c r="N147" s="56"/>
    </row>
    <row r="148" spans="1:14" ht="12.75">
      <c r="A148" s="35"/>
      <c r="B148" s="35"/>
      <c r="C148" s="85"/>
      <c r="D148" s="86"/>
      <c r="E148" s="130">
        <v>611</v>
      </c>
      <c r="F148" t="s">
        <v>91</v>
      </c>
      <c r="G148" s="89">
        <v>219.02</v>
      </c>
      <c r="H148" s="89">
        <v>342.17</v>
      </c>
      <c r="I148" s="89">
        <v>2506</v>
      </c>
      <c r="J148" s="89">
        <v>2506</v>
      </c>
      <c r="K148" s="89"/>
      <c r="L148" s="89"/>
      <c r="M148" s="103"/>
      <c r="N148" s="89"/>
    </row>
    <row r="149" spans="1:14" ht="12.75">
      <c r="A149" s="35"/>
      <c r="B149" s="35"/>
      <c r="C149" s="85"/>
      <c r="D149" s="86"/>
      <c r="E149" s="130">
        <v>612002</v>
      </c>
      <c r="F149" s="98" t="s">
        <v>135</v>
      </c>
      <c r="G149" s="89">
        <v>100.18</v>
      </c>
      <c r="H149" s="89">
        <v>89.17</v>
      </c>
      <c r="I149" s="89">
        <v>144</v>
      </c>
      <c r="J149" s="89">
        <v>144</v>
      </c>
      <c r="K149" s="89"/>
      <c r="L149" s="89"/>
      <c r="M149" s="103"/>
      <c r="N149" s="89"/>
    </row>
    <row r="150" spans="1:14" ht="12.75">
      <c r="A150" s="35"/>
      <c r="B150" s="35"/>
      <c r="C150" s="85"/>
      <c r="D150" s="86"/>
      <c r="E150" s="130">
        <v>621</v>
      </c>
      <c r="F150" s="58" t="s">
        <v>139</v>
      </c>
      <c r="G150" s="89">
        <v>125.85</v>
      </c>
      <c r="H150" s="89">
        <v>253.47</v>
      </c>
      <c r="I150" s="89">
        <v>490</v>
      </c>
      <c r="J150" s="89">
        <v>490</v>
      </c>
      <c r="K150" s="89">
        <v>300</v>
      </c>
      <c r="L150" s="89">
        <v>300</v>
      </c>
      <c r="M150" s="103">
        <v>300</v>
      </c>
      <c r="N150" s="89"/>
    </row>
    <row r="151" spans="1:14" ht="12.75">
      <c r="A151" s="35"/>
      <c r="B151" s="35"/>
      <c r="C151" s="85"/>
      <c r="D151" s="86"/>
      <c r="E151" s="130">
        <v>623</v>
      </c>
      <c r="F151" s="126" t="s">
        <v>120</v>
      </c>
      <c r="G151" s="89">
        <v>46.2</v>
      </c>
      <c r="H151" s="89">
        <v>116.33</v>
      </c>
      <c r="I151" s="89">
        <v>299</v>
      </c>
      <c r="J151" s="89">
        <v>299</v>
      </c>
      <c r="K151" s="89">
        <v>200</v>
      </c>
      <c r="L151" s="89">
        <v>200</v>
      </c>
      <c r="M151" s="103">
        <v>200</v>
      </c>
      <c r="N151" s="89"/>
    </row>
    <row r="152" spans="1:14" ht="12.75">
      <c r="A152" s="35"/>
      <c r="B152" s="35"/>
      <c r="C152" s="85"/>
      <c r="D152" s="86"/>
      <c r="E152" s="130">
        <v>625001</v>
      </c>
      <c r="F152" s="58" t="s">
        <v>10</v>
      </c>
      <c r="G152" s="89">
        <v>6.47</v>
      </c>
      <c r="H152" s="89">
        <v>6.08</v>
      </c>
      <c r="I152" s="89">
        <v>37</v>
      </c>
      <c r="J152" s="89">
        <v>37</v>
      </c>
      <c r="K152" s="89"/>
      <c r="L152" s="89"/>
      <c r="M152" s="103"/>
      <c r="N152" s="89"/>
    </row>
    <row r="153" spans="1:14" ht="12.75">
      <c r="A153" s="35"/>
      <c r="B153" s="35"/>
      <c r="C153" s="85"/>
      <c r="D153" s="86"/>
      <c r="E153" s="130">
        <v>625002</v>
      </c>
      <c r="F153" t="s">
        <v>11</v>
      </c>
      <c r="G153" s="89">
        <v>295.4</v>
      </c>
      <c r="H153" s="89">
        <v>869.71</v>
      </c>
      <c r="I153" s="89">
        <v>1205</v>
      </c>
      <c r="J153" s="89">
        <v>1205</v>
      </c>
      <c r="K153" s="89">
        <v>420</v>
      </c>
      <c r="L153" s="89">
        <v>420</v>
      </c>
      <c r="M153" s="103">
        <v>420</v>
      </c>
      <c r="N153" s="89"/>
    </row>
    <row r="154" spans="1:14" ht="12.75">
      <c r="A154" s="35"/>
      <c r="B154" s="35"/>
      <c r="C154" s="38"/>
      <c r="D154" s="44"/>
      <c r="E154" s="90">
        <v>625003</v>
      </c>
      <c r="F154" s="58" t="s">
        <v>12</v>
      </c>
      <c r="G154" s="89">
        <v>16.8</v>
      </c>
      <c r="H154" s="89">
        <v>49.58</v>
      </c>
      <c r="I154" s="89">
        <v>72</v>
      </c>
      <c r="J154" s="89">
        <v>72</v>
      </c>
      <c r="K154" s="89">
        <v>30</v>
      </c>
      <c r="L154" s="89">
        <v>30</v>
      </c>
      <c r="M154" s="89">
        <v>30</v>
      </c>
      <c r="N154" s="89"/>
    </row>
    <row r="155" spans="1:14" ht="12.75">
      <c r="A155" s="35"/>
      <c r="B155" s="35"/>
      <c r="C155" s="38"/>
      <c r="D155" s="44"/>
      <c r="E155" s="90">
        <v>625004</v>
      </c>
      <c r="F155" t="s">
        <v>13</v>
      </c>
      <c r="G155" s="89">
        <v>26</v>
      </c>
      <c r="H155" s="89">
        <v>186.3</v>
      </c>
      <c r="I155" s="89">
        <v>330</v>
      </c>
      <c r="J155" s="89">
        <v>330</v>
      </c>
      <c r="K155" s="89">
        <v>90</v>
      </c>
      <c r="L155" s="89">
        <v>90</v>
      </c>
      <c r="M155" s="89">
        <v>90</v>
      </c>
      <c r="N155" s="89"/>
    </row>
    <row r="156" spans="1:14" ht="12.75">
      <c r="A156" s="35"/>
      <c r="B156" s="35"/>
      <c r="C156" s="38"/>
      <c r="D156" s="44"/>
      <c r="E156" s="90">
        <v>625005</v>
      </c>
      <c r="F156" s="58" t="s">
        <v>14</v>
      </c>
      <c r="G156" s="89">
        <v>4.62</v>
      </c>
      <c r="H156" s="89">
        <v>4.33</v>
      </c>
      <c r="I156" s="89">
        <v>27</v>
      </c>
      <c r="J156" s="89">
        <v>27</v>
      </c>
      <c r="K156" s="89"/>
      <c r="L156" s="89"/>
      <c r="M156" s="89"/>
      <c r="N156" s="89"/>
    </row>
    <row r="157" spans="1:14" ht="12.75">
      <c r="A157" s="35"/>
      <c r="B157" s="35"/>
      <c r="C157" s="38"/>
      <c r="D157" s="44"/>
      <c r="E157" s="90">
        <v>625007</v>
      </c>
      <c r="F157" t="s">
        <v>15</v>
      </c>
      <c r="G157" s="89">
        <v>99.58</v>
      </c>
      <c r="H157" s="89">
        <v>294.96</v>
      </c>
      <c r="I157" s="89">
        <v>421</v>
      </c>
      <c r="J157" s="89">
        <v>421</v>
      </c>
      <c r="K157" s="89">
        <v>145</v>
      </c>
      <c r="L157" s="89">
        <v>145</v>
      </c>
      <c r="M157" s="89">
        <v>145</v>
      </c>
      <c r="N157" s="89"/>
    </row>
    <row r="158" spans="1:14" ht="12.75">
      <c r="A158" s="35"/>
      <c r="B158" s="35"/>
      <c r="C158" s="38"/>
      <c r="D158" s="44"/>
      <c r="E158" s="61">
        <v>633006</v>
      </c>
      <c r="F158" s="37" t="s">
        <v>20</v>
      </c>
      <c r="G158" s="89">
        <v>588.49</v>
      </c>
      <c r="H158" s="89">
        <v>666.77</v>
      </c>
      <c r="I158" s="89">
        <v>1535</v>
      </c>
      <c r="J158" s="89">
        <v>1535</v>
      </c>
      <c r="K158" s="89">
        <v>1000</v>
      </c>
      <c r="L158" s="89">
        <v>1000</v>
      </c>
      <c r="M158" s="89">
        <v>1000</v>
      </c>
      <c r="N158" s="89"/>
    </row>
    <row r="159" spans="1:14" ht="12.75">
      <c r="A159" s="35"/>
      <c r="B159" s="35"/>
      <c r="C159" s="38"/>
      <c r="D159" s="44"/>
      <c r="E159" s="61">
        <v>633015</v>
      </c>
      <c r="F159" s="37" t="s">
        <v>24</v>
      </c>
      <c r="G159" s="89">
        <v>275</v>
      </c>
      <c r="H159" s="89">
        <v>581</v>
      </c>
      <c r="I159" s="89">
        <v>700</v>
      </c>
      <c r="J159" s="89">
        <v>700</v>
      </c>
      <c r="K159" s="89">
        <v>900</v>
      </c>
      <c r="L159" s="89">
        <v>900</v>
      </c>
      <c r="M159" s="89">
        <v>900</v>
      </c>
      <c r="N159" s="89"/>
    </row>
    <row r="160" spans="1:14" ht="12.75">
      <c r="A160" s="35"/>
      <c r="B160" s="35"/>
      <c r="C160" s="38"/>
      <c r="D160" s="44"/>
      <c r="E160" s="96">
        <v>637004</v>
      </c>
      <c r="F160" s="37" t="s">
        <v>44</v>
      </c>
      <c r="G160" s="89">
        <v>0</v>
      </c>
      <c r="H160" s="89">
        <v>0</v>
      </c>
      <c r="I160" s="89">
        <v>188</v>
      </c>
      <c r="J160" s="89">
        <v>188</v>
      </c>
      <c r="K160" s="89">
        <v>0</v>
      </c>
      <c r="L160" s="89">
        <v>0</v>
      </c>
      <c r="M160" s="89">
        <v>0</v>
      </c>
      <c r="N160" s="89"/>
    </row>
    <row r="161" spans="1:14" ht="12.75">
      <c r="A161" s="35"/>
      <c r="B161" s="35"/>
      <c r="C161" s="38"/>
      <c r="D161" s="44"/>
      <c r="E161" s="61">
        <v>635004</v>
      </c>
      <c r="F161" s="37" t="s">
        <v>52</v>
      </c>
      <c r="G161" s="89">
        <v>259.79</v>
      </c>
      <c r="H161" s="89">
        <v>124.3</v>
      </c>
      <c r="I161" s="89">
        <v>400</v>
      </c>
      <c r="J161" s="89">
        <v>400</v>
      </c>
      <c r="K161" s="89">
        <v>1000</v>
      </c>
      <c r="L161" s="89">
        <v>1000</v>
      </c>
      <c r="M161" s="89">
        <v>1000</v>
      </c>
      <c r="N161" s="89"/>
    </row>
    <row r="162" spans="1:14" ht="12.75">
      <c r="A162" s="35"/>
      <c r="B162" s="35"/>
      <c r="C162" s="38"/>
      <c r="D162" s="44"/>
      <c r="E162" s="61">
        <v>637027</v>
      </c>
      <c r="F162" s="37" t="s">
        <v>47</v>
      </c>
      <c r="G162" s="89">
        <v>2072.52</v>
      </c>
      <c r="H162" s="89">
        <v>3919</v>
      </c>
      <c r="I162" s="89">
        <v>4680</v>
      </c>
      <c r="J162" s="89">
        <v>4680</v>
      </c>
      <c r="K162" s="89">
        <v>5000</v>
      </c>
      <c r="L162" s="89">
        <v>5000</v>
      </c>
      <c r="M162" s="89">
        <v>5000</v>
      </c>
      <c r="N162" s="89"/>
    </row>
    <row r="163" spans="1:14" ht="12.75">
      <c r="A163" s="35"/>
      <c r="B163" s="35"/>
      <c r="C163" s="66"/>
      <c r="D163" s="67"/>
      <c r="E163" s="82"/>
      <c r="F163" s="69" t="s">
        <v>41</v>
      </c>
      <c r="G163" s="70">
        <f>SUM(G148:G162)</f>
        <v>4135.92</v>
      </c>
      <c r="H163" s="70">
        <f aca="true" t="shared" si="12" ref="H163:M163">SUM(H148:H162)</f>
        <v>7503.17</v>
      </c>
      <c r="I163" s="70">
        <f t="shared" si="12"/>
        <v>13034</v>
      </c>
      <c r="J163" s="70">
        <f t="shared" si="12"/>
        <v>13034</v>
      </c>
      <c r="K163" s="70">
        <f t="shared" si="12"/>
        <v>9085</v>
      </c>
      <c r="L163" s="70">
        <f t="shared" si="12"/>
        <v>9085</v>
      </c>
      <c r="M163" s="70">
        <f t="shared" si="12"/>
        <v>9085</v>
      </c>
      <c r="N163" s="70"/>
    </row>
    <row r="164" spans="1:14" ht="12.75">
      <c r="A164" s="35"/>
      <c r="B164" s="35"/>
      <c r="C164" s="79">
        <v>41</v>
      </c>
      <c r="D164" s="80"/>
      <c r="E164" s="91"/>
      <c r="F164" s="55" t="s">
        <v>53</v>
      </c>
      <c r="G164" s="56"/>
      <c r="H164" s="56"/>
      <c r="I164" s="56"/>
      <c r="J164" s="56"/>
      <c r="K164" s="56"/>
      <c r="L164" s="56"/>
      <c r="M164" s="105"/>
      <c r="N164" s="56"/>
    </row>
    <row r="165" spans="1:14" ht="12.75">
      <c r="A165" s="35"/>
      <c r="B165" s="35"/>
      <c r="C165" s="38"/>
      <c r="D165" s="44"/>
      <c r="E165" s="61">
        <v>632001</v>
      </c>
      <c r="F165" s="37" t="s">
        <v>17</v>
      </c>
      <c r="G165" s="89">
        <v>1604.74</v>
      </c>
      <c r="H165" s="89">
        <v>1542.69</v>
      </c>
      <c r="I165" s="89">
        <v>2705</v>
      </c>
      <c r="J165" s="89">
        <v>2705</v>
      </c>
      <c r="K165" s="89">
        <v>2500</v>
      </c>
      <c r="L165" s="89">
        <v>2500</v>
      </c>
      <c r="M165" s="103">
        <v>2500</v>
      </c>
      <c r="N165" s="89"/>
    </row>
    <row r="166" spans="1:14" ht="12.75">
      <c r="A166" s="35"/>
      <c r="B166" s="35"/>
      <c r="C166" s="38"/>
      <c r="D166" s="44"/>
      <c r="E166" s="61">
        <v>633006</v>
      </c>
      <c r="F166" s="37" t="s">
        <v>20</v>
      </c>
      <c r="G166" s="89">
        <v>516</v>
      </c>
      <c r="H166" s="89">
        <v>0</v>
      </c>
      <c r="I166" s="89">
        <v>678</v>
      </c>
      <c r="J166" s="89">
        <v>678</v>
      </c>
      <c r="K166" s="89">
        <v>800</v>
      </c>
      <c r="L166" s="89">
        <v>800</v>
      </c>
      <c r="M166" s="103">
        <v>800</v>
      </c>
      <c r="N166" s="89"/>
    </row>
    <row r="167" spans="1:14" ht="12.75">
      <c r="A167" s="35"/>
      <c r="B167" s="35"/>
      <c r="C167" s="38"/>
      <c r="D167" s="44"/>
      <c r="E167" s="61">
        <v>635004</v>
      </c>
      <c r="F167" s="37" t="s">
        <v>54</v>
      </c>
      <c r="G167" s="45">
        <v>505.21</v>
      </c>
      <c r="H167" s="45">
        <v>607</v>
      </c>
      <c r="I167" s="45">
        <v>1960</v>
      </c>
      <c r="J167" s="45">
        <v>1960</v>
      </c>
      <c r="K167" s="45">
        <v>1700</v>
      </c>
      <c r="L167" s="45">
        <v>1700</v>
      </c>
      <c r="M167" s="102">
        <v>1700</v>
      </c>
      <c r="N167" s="45"/>
    </row>
    <row r="168" spans="1:14" ht="12.75">
      <c r="A168" s="35"/>
      <c r="B168" s="35"/>
      <c r="C168" s="38"/>
      <c r="D168" s="44"/>
      <c r="E168" s="62">
        <v>637004</v>
      </c>
      <c r="F168" s="37" t="s">
        <v>44</v>
      </c>
      <c r="G168" s="45">
        <v>0</v>
      </c>
      <c r="H168" s="45">
        <v>600</v>
      </c>
      <c r="I168" s="45">
        <v>604</v>
      </c>
      <c r="J168" s="45">
        <v>604</v>
      </c>
      <c r="K168" s="45">
        <v>300</v>
      </c>
      <c r="L168" s="45">
        <v>300</v>
      </c>
      <c r="M168" s="102">
        <v>300</v>
      </c>
      <c r="N168" s="45"/>
    </row>
    <row r="169" spans="1:14" ht="12.75">
      <c r="A169" s="35"/>
      <c r="B169" s="35"/>
      <c r="C169" s="38"/>
      <c r="D169" s="44"/>
      <c r="E169" s="62">
        <v>637027</v>
      </c>
      <c r="F169" s="37" t="s">
        <v>55</v>
      </c>
      <c r="G169" s="45">
        <v>0</v>
      </c>
      <c r="H169" s="45">
        <v>0</v>
      </c>
      <c r="I169" s="45">
        <v>0</v>
      </c>
      <c r="J169" s="45">
        <v>0</v>
      </c>
      <c r="K169" s="45"/>
      <c r="L169" s="45"/>
      <c r="M169" s="102"/>
      <c r="N169" s="45"/>
    </row>
    <row r="170" spans="1:14" ht="12.75">
      <c r="A170" s="35"/>
      <c r="B170" s="35"/>
      <c r="C170" s="66"/>
      <c r="D170" s="67"/>
      <c r="E170" s="68"/>
      <c r="F170" s="69" t="s">
        <v>41</v>
      </c>
      <c r="G170" s="70">
        <f>SUM(G165:G169)</f>
        <v>2625.95</v>
      </c>
      <c r="H170" s="70">
        <f aca="true" t="shared" si="13" ref="H170:M170">SUM(H165:H169)</f>
        <v>2749.69</v>
      </c>
      <c r="I170" s="70">
        <f t="shared" si="13"/>
        <v>5947</v>
      </c>
      <c r="J170" s="70">
        <f t="shared" si="13"/>
        <v>5947</v>
      </c>
      <c r="K170" s="70">
        <f t="shared" si="13"/>
        <v>5300</v>
      </c>
      <c r="L170" s="70">
        <f t="shared" si="13"/>
        <v>5300</v>
      </c>
      <c r="M170" s="70">
        <f t="shared" si="13"/>
        <v>5300</v>
      </c>
      <c r="N170" s="70"/>
    </row>
    <row r="171" spans="1:14" ht="12.75">
      <c r="A171" s="35"/>
      <c r="B171" s="35"/>
      <c r="C171" s="79">
        <v>41</v>
      </c>
      <c r="D171" s="80"/>
      <c r="E171" s="81"/>
      <c r="F171" s="55" t="s">
        <v>95</v>
      </c>
      <c r="G171" s="56"/>
      <c r="H171" s="56"/>
      <c r="I171" s="56"/>
      <c r="J171" s="56"/>
      <c r="K171" s="56"/>
      <c r="L171" s="56"/>
      <c r="M171" s="105"/>
      <c r="N171" s="56" t="s">
        <v>6</v>
      </c>
    </row>
    <row r="172" spans="1:14" ht="12.75">
      <c r="A172" s="35"/>
      <c r="B172" s="35"/>
      <c r="C172" s="38"/>
      <c r="D172" s="44"/>
      <c r="E172" s="62">
        <v>625003</v>
      </c>
      <c r="F172" s="37" t="s">
        <v>74</v>
      </c>
      <c r="G172" s="89">
        <v>0</v>
      </c>
      <c r="H172" s="89">
        <v>0</v>
      </c>
      <c r="I172" s="89"/>
      <c r="J172" s="89">
        <v>0</v>
      </c>
      <c r="K172" s="89">
        <v>0</v>
      </c>
      <c r="L172" s="89">
        <v>0</v>
      </c>
      <c r="M172" s="89">
        <v>0</v>
      </c>
      <c r="N172" s="89"/>
    </row>
    <row r="173" spans="1:14" ht="12.75">
      <c r="A173" s="35"/>
      <c r="B173" s="35"/>
      <c r="C173" s="38"/>
      <c r="D173" s="44"/>
      <c r="E173" s="62">
        <v>633009</v>
      </c>
      <c r="F173" s="37" t="s">
        <v>21</v>
      </c>
      <c r="G173" s="89">
        <v>412.86</v>
      </c>
      <c r="H173" s="89">
        <v>534.94</v>
      </c>
      <c r="I173" s="89">
        <v>500</v>
      </c>
      <c r="J173" s="89">
        <v>500</v>
      </c>
      <c r="K173" s="89">
        <v>500</v>
      </c>
      <c r="L173" s="89">
        <v>500</v>
      </c>
      <c r="M173" s="89">
        <v>500</v>
      </c>
      <c r="N173" s="89"/>
    </row>
    <row r="174" spans="1:14" ht="12.75">
      <c r="A174" s="35"/>
      <c r="B174" s="35"/>
      <c r="C174" s="38"/>
      <c r="D174" s="44"/>
      <c r="E174" s="62">
        <v>637027</v>
      </c>
      <c r="F174" s="37" t="s">
        <v>47</v>
      </c>
      <c r="G174" s="89">
        <v>299.02</v>
      </c>
      <c r="H174" s="89">
        <v>251.72</v>
      </c>
      <c r="I174" s="89">
        <v>300</v>
      </c>
      <c r="J174" s="89">
        <v>300</v>
      </c>
      <c r="K174" s="89">
        <v>300</v>
      </c>
      <c r="L174" s="89">
        <v>300</v>
      </c>
      <c r="M174" s="89">
        <v>300</v>
      </c>
      <c r="N174" s="89"/>
    </row>
    <row r="175" spans="1:14" ht="12.75">
      <c r="A175" s="35"/>
      <c r="B175" s="35"/>
      <c r="C175" s="66"/>
      <c r="D175" s="67"/>
      <c r="E175" s="68"/>
      <c r="F175" s="69" t="s">
        <v>41</v>
      </c>
      <c r="G175" s="70">
        <f aca="true" t="shared" si="14" ref="G175:M175">SUM(G172:G174)</f>
        <v>711.88</v>
      </c>
      <c r="H175" s="70">
        <f t="shared" si="14"/>
        <v>786.6600000000001</v>
      </c>
      <c r="I175" s="70">
        <f t="shared" si="14"/>
        <v>800</v>
      </c>
      <c r="J175" s="70">
        <f t="shared" si="14"/>
        <v>800</v>
      </c>
      <c r="K175" s="70">
        <f t="shared" si="14"/>
        <v>800</v>
      </c>
      <c r="L175" s="70">
        <f t="shared" si="14"/>
        <v>800</v>
      </c>
      <c r="M175" s="70">
        <f t="shared" si="14"/>
        <v>800</v>
      </c>
      <c r="N175" s="70"/>
    </row>
    <row r="176" spans="1:14" ht="12.75">
      <c r="A176" s="35"/>
      <c r="B176" s="35"/>
      <c r="C176" s="79">
        <v>41</v>
      </c>
      <c r="D176" s="80"/>
      <c r="E176" s="83"/>
      <c r="F176" s="55" t="s">
        <v>96</v>
      </c>
      <c r="G176" s="56"/>
      <c r="H176" s="56"/>
      <c r="I176" s="56"/>
      <c r="J176" s="56"/>
      <c r="K176" s="56"/>
      <c r="L176" s="56"/>
      <c r="M176" s="105"/>
      <c r="N176" s="56" t="s">
        <v>6</v>
      </c>
    </row>
    <row r="177" spans="1:14" ht="12.75">
      <c r="A177" s="35"/>
      <c r="B177" s="35"/>
      <c r="C177" s="38"/>
      <c r="D177" s="44"/>
      <c r="E177" s="90">
        <v>625003</v>
      </c>
      <c r="F177" s="37" t="s">
        <v>12</v>
      </c>
      <c r="G177" s="89">
        <v>76.56</v>
      </c>
      <c r="H177" s="89">
        <v>441.34</v>
      </c>
      <c r="I177" s="89">
        <v>740</v>
      </c>
      <c r="J177" s="89">
        <v>740</v>
      </c>
      <c r="K177" s="89">
        <v>740</v>
      </c>
      <c r="L177" s="89">
        <v>740</v>
      </c>
      <c r="M177" s="89">
        <v>740</v>
      </c>
      <c r="N177" s="89"/>
    </row>
    <row r="178" spans="1:14" ht="12.75">
      <c r="A178" s="35"/>
      <c r="B178" s="35"/>
      <c r="C178" s="38"/>
      <c r="D178" s="44"/>
      <c r="E178" s="61">
        <v>632001</v>
      </c>
      <c r="F178" s="37" t="s">
        <v>17</v>
      </c>
      <c r="G178" s="89">
        <v>4316.64</v>
      </c>
      <c r="H178" s="89">
        <v>2833.19</v>
      </c>
      <c r="I178" s="89">
        <v>2747</v>
      </c>
      <c r="J178" s="89">
        <v>2747</v>
      </c>
      <c r="K178" s="89">
        <v>3000</v>
      </c>
      <c r="L178" s="89">
        <v>3000</v>
      </c>
      <c r="M178" s="89">
        <v>3000</v>
      </c>
      <c r="N178" s="89"/>
    </row>
    <row r="179" spans="1:14" ht="12.75">
      <c r="A179" s="35"/>
      <c r="B179" s="35"/>
      <c r="C179" s="38"/>
      <c r="D179" s="44"/>
      <c r="E179" s="61">
        <v>633006</v>
      </c>
      <c r="F179" s="37" t="s">
        <v>20</v>
      </c>
      <c r="G179" s="89">
        <v>1370.62</v>
      </c>
      <c r="H179" s="89">
        <v>1704</v>
      </c>
      <c r="I179" s="89">
        <v>5394</v>
      </c>
      <c r="J179" s="89">
        <v>5394</v>
      </c>
      <c r="K179" s="89">
        <v>2443</v>
      </c>
      <c r="L179" s="89">
        <v>2383</v>
      </c>
      <c r="M179" s="89">
        <v>2333</v>
      </c>
      <c r="N179" s="89"/>
    </row>
    <row r="180" spans="1:14" ht="12.75">
      <c r="A180" s="35"/>
      <c r="B180" s="35"/>
      <c r="C180" s="38"/>
      <c r="D180" s="44"/>
      <c r="E180" s="61">
        <v>633016</v>
      </c>
      <c r="F180" s="37" t="s">
        <v>23</v>
      </c>
      <c r="G180" s="89">
        <v>926.95</v>
      </c>
      <c r="H180" s="89">
        <v>853.87</v>
      </c>
      <c r="I180" s="89">
        <v>1500</v>
      </c>
      <c r="J180" s="89">
        <v>1500</v>
      </c>
      <c r="K180" s="89">
        <v>2000</v>
      </c>
      <c r="L180" s="89">
        <v>2000</v>
      </c>
      <c r="M180" s="89">
        <v>2000</v>
      </c>
      <c r="N180" s="89"/>
    </row>
    <row r="181" spans="1:14" ht="12.75">
      <c r="A181" s="35"/>
      <c r="B181" s="35"/>
      <c r="C181" s="38"/>
      <c r="D181" s="44"/>
      <c r="E181" s="61">
        <v>634002</v>
      </c>
      <c r="F181" s="37" t="s">
        <v>25</v>
      </c>
      <c r="G181" s="89">
        <v>0</v>
      </c>
      <c r="H181" s="89">
        <v>1255</v>
      </c>
      <c r="I181" s="89">
        <v>0</v>
      </c>
      <c r="J181" s="89">
        <v>0</v>
      </c>
      <c r="K181" s="89">
        <v>0</v>
      </c>
      <c r="L181" s="89">
        <v>0</v>
      </c>
      <c r="M181" s="89">
        <v>0</v>
      </c>
      <c r="N181" s="89"/>
    </row>
    <row r="182" spans="1:14" ht="12.75">
      <c r="A182" s="35"/>
      <c r="B182" s="35"/>
      <c r="C182" s="38"/>
      <c r="D182" s="44"/>
      <c r="E182" s="61">
        <v>637004</v>
      </c>
      <c r="F182" s="37" t="s">
        <v>30</v>
      </c>
      <c r="G182" s="89">
        <v>880.8</v>
      </c>
      <c r="H182" s="89">
        <v>842</v>
      </c>
      <c r="I182" s="89">
        <v>4884</v>
      </c>
      <c r="J182" s="89">
        <v>4884</v>
      </c>
      <c r="K182" s="89">
        <v>1000</v>
      </c>
      <c r="L182" s="89">
        <v>1000</v>
      </c>
      <c r="M182" s="89">
        <v>1000</v>
      </c>
      <c r="N182" s="89"/>
    </row>
    <row r="183" spans="1:15" ht="12.75">
      <c r="A183" s="35"/>
      <c r="B183" s="35"/>
      <c r="C183" s="38"/>
      <c r="D183" s="44"/>
      <c r="E183" s="62">
        <v>637027</v>
      </c>
      <c r="F183" s="37" t="s">
        <v>47</v>
      </c>
      <c r="G183" s="89">
        <v>703.36</v>
      </c>
      <c r="H183" s="89">
        <v>1098.36</v>
      </c>
      <c r="I183" s="89">
        <v>1500</v>
      </c>
      <c r="J183" s="89">
        <v>1500</v>
      </c>
      <c r="K183" s="89">
        <v>1500</v>
      </c>
      <c r="L183" s="89">
        <v>1400</v>
      </c>
      <c r="M183" s="89">
        <v>1400</v>
      </c>
      <c r="N183" s="89"/>
      <c r="O183" s="131"/>
    </row>
    <row r="184" spans="1:14" ht="12.75">
      <c r="A184" s="35"/>
      <c r="B184" s="35"/>
      <c r="C184" s="66"/>
      <c r="D184" s="67"/>
      <c r="E184" s="68"/>
      <c r="F184" s="69" t="s">
        <v>41</v>
      </c>
      <c r="G184" s="70">
        <f>SUM(G177:G183)</f>
        <v>8274.93</v>
      </c>
      <c r="H184" s="70">
        <f>SUM(H177:H183)</f>
        <v>9027.76</v>
      </c>
      <c r="I184" s="70">
        <f>SUM(I177:I183)</f>
        <v>16765</v>
      </c>
      <c r="J184" s="70">
        <f>SUM(J177:J183)</f>
        <v>16765</v>
      </c>
      <c r="K184" s="70">
        <f>SUM(K177:K183)</f>
        <v>10683</v>
      </c>
      <c r="L184" s="70">
        <f>L177+L178+L179+L180+L182+L183</f>
        <v>10523</v>
      </c>
      <c r="M184" s="104">
        <f>M177+M178+M179+M180+M182+M183</f>
        <v>10473</v>
      </c>
      <c r="N184" s="70"/>
    </row>
    <row r="185" spans="1:14" ht="12.75">
      <c r="A185" s="35"/>
      <c r="B185" s="35"/>
      <c r="C185" s="66"/>
      <c r="D185" s="67"/>
      <c r="E185" s="68"/>
      <c r="F185" s="69" t="s">
        <v>117</v>
      </c>
      <c r="G185" s="70">
        <f>G175+G184</f>
        <v>8986.81</v>
      </c>
      <c r="H185" s="70">
        <f aca="true" t="shared" si="15" ref="H185:M185">H175+H184</f>
        <v>9814.42</v>
      </c>
      <c r="I185" s="70">
        <f t="shared" si="15"/>
        <v>17565</v>
      </c>
      <c r="J185" s="70">
        <f t="shared" si="15"/>
        <v>17565</v>
      </c>
      <c r="K185" s="70">
        <f t="shared" si="15"/>
        <v>11483</v>
      </c>
      <c r="L185" s="70">
        <f t="shared" si="15"/>
        <v>11323</v>
      </c>
      <c r="M185" s="70">
        <f t="shared" si="15"/>
        <v>11273</v>
      </c>
      <c r="N185" s="70"/>
    </row>
    <row r="186" spans="1:14" ht="12.75">
      <c r="A186" s="35"/>
      <c r="B186" s="35"/>
      <c r="C186" s="79">
        <v>41</v>
      </c>
      <c r="D186" s="80"/>
      <c r="E186" s="81"/>
      <c r="F186" s="55" t="s">
        <v>69</v>
      </c>
      <c r="G186" s="56"/>
      <c r="H186" s="56"/>
      <c r="I186" s="56"/>
      <c r="J186" s="56"/>
      <c r="K186" s="56"/>
      <c r="L186" s="56"/>
      <c r="M186" s="105"/>
      <c r="N186" s="56"/>
    </row>
    <row r="187" spans="1:14" ht="12.75">
      <c r="A187" s="35"/>
      <c r="B187" s="35"/>
      <c r="C187" s="85"/>
      <c r="D187" s="86"/>
      <c r="E187" s="87">
        <v>625003</v>
      </c>
      <c r="F187" s="88" t="s">
        <v>12</v>
      </c>
      <c r="G187" s="45">
        <v>0</v>
      </c>
      <c r="H187" s="45">
        <v>25.12</v>
      </c>
      <c r="I187" s="45">
        <v>178</v>
      </c>
      <c r="J187" s="45">
        <v>178</v>
      </c>
      <c r="K187" s="45">
        <v>250</v>
      </c>
      <c r="L187" s="45">
        <v>250</v>
      </c>
      <c r="M187" s="45">
        <v>250</v>
      </c>
      <c r="N187" s="45"/>
    </row>
    <row r="188" spans="1:14" ht="12.75">
      <c r="A188" s="35"/>
      <c r="B188" s="35"/>
      <c r="C188" s="85"/>
      <c r="D188" s="86"/>
      <c r="E188" s="87">
        <v>632001</v>
      </c>
      <c r="F188" s="88" t="s">
        <v>17</v>
      </c>
      <c r="G188" s="45">
        <v>1100.56</v>
      </c>
      <c r="H188" s="45">
        <v>1008.13</v>
      </c>
      <c r="I188" s="45">
        <v>1000</v>
      </c>
      <c r="J188" s="45">
        <v>1000</v>
      </c>
      <c r="K188" s="45">
        <v>1300</v>
      </c>
      <c r="L188" s="45">
        <v>1300</v>
      </c>
      <c r="M188" s="45">
        <v>1300</v>
      </c>
      <c r="N188" s="45"/>
    </row>
    <row r="189" spans="1:14" ht="12.75">
      <c r="A189" s="35"/>
      <c r="B189" s="35"/>
      <c r="C189" s="85"/>
      <c r="D189" s="86"/>
      <c r="E189" s="87">
        <v>632002</v>
      </c>
      <c r="F189" s="88" t="s">
        <v>18</v>
      </c>
      <c r="G189" s="89">
        <v>36.3</v>
      </c>
      <c r="H189" s="89">
        <v>81.66</v>
      </c>
      <c r="I189" s="89">
        <v>150</v>
      </c>
      <c r="J189" s="89">
        <v>150</v>
      </c>
      <c r="K189" s="89">
        <v>200</v>
      </c>
      <c r="L189" s="89">
        <v>200</v>
      </c>
      <c r="M189" s="89">
        <v>200</v>
      </c>
      <c r="N189" s="89"/>
    </row>
    <row r="190" spans="1:14" ht="12.75">
      <c r="A190" s="35"/>
      <c r="B190" s="35"/>
      <c r="C190" s="85"/>
      <c r="D190" s="86"/>
      <c r="E190" s="87">
        <v>633006</v>
      </c>
      <c r="F190" s="88" t="s">
        <v>20</v>
      </c>
      <c r="G190" s="89">
        <v>148.47</v>
      </c>
      <c r="H190" s="89">
        <v>140.92</v>
      </c>
      <c r="I190" s="89">
        <v>200</v>
      </c>
      <c r="J190" s="89">
        <v>200</v>
      </c>
      <c r="K190" s="89">
        <v>500</v>
      </c>
      <c r="L190" s="89">
        <v>500</v>
      </c>
      <c r="M190" s="89">
        <v>500</v>
      </c>
      <c r="N190" s="89"/>
    </row>
    <row r="191" spans="1:14" ht="12.75">
      <c r="A191" s="35"/>
      <c r="B191" s="35"/>
      <c r="C191" s="85"/>
      <c r="D191" s="86"/>
      <c r="E191" s="87">
        <v>633013</v>
      </c>
      <c r="F191" s="88" t="s">
        <v>71</v>
      </c>
      <c r="G191" s="89">
        <v>135.25</v>
      </c>
      <c r="H191" s="89">
        <v>133.74</v>
      </c>
      <c r="I191" s="89">
        <v>200</v>
      </c>
      <c r="J191" s="89">
        <v>200</v>
      </c>
      <c r="K191" s="89">
        <v>200</v>
      </c>
      <c r="L191" s="89">
        <v>200</v>
      </c>
      <c r="M191" s="89">
        <v>200</v>
      </c>
      <c r="N191" s="89"/>
    </row>
    <row r="192" spans="1:14" ht="12.75">
      <c r="A192" s="35"/>
      <c r="B192" s="35"/>
      <c r="C192" s="85"/>
      <c r="D192" s="86"/>
      <c r="E192" s="87">
        <v>634001</v>
      </c>
      <c r="F192" s="88" t="s">
        <v>62</v>
      </c>
      <c r="G192" s="89">
        <v>12.79</v>
      </c>
      <c r="H192" s="89">
        <v>0</v>
      </c>
      <c r="I192" s="89">
        <v>0</v>
      </c>
      <c r="J192" s="89">
        <v>0</v>
      </c>
      <c r="K192" s="89">
        <v>0</v>
      </c>
      <c r="L192" s="89">
        <v>0</v>
      </c>
      <c r="M192" s="89">
        <v>0</v>
      </c>
      <c r="N192" s="89"/>
    </row>
    <row r="193" spans="1:14" ht="12.75">
      <c r="A193" s="35"/>
      <c r="B193" s="35"/>
      <c r="C193" s="85"/>
      <c r="D193" s="86"/>
      <c r="E193" s="87">
        <v>637004</v>
      </c>
      <c r="F193" s="88" t="s">
        <v>44</v>
      </c>
      <c r="G193" s="89">
        <v>131.16</v>
      </c>
      <c r="H193" s="89">
        <v>1067.11</v>
      </c>
      <c r="I193" s="89">
        <v>2000</v>
      </c>
      <c r="J193" s="89">
        <v>2000</v>
      </c>
      <c r="K193" s="89">
        <v>1000</v>
      </c>
      <c r="L193" s="89">
        <v>1000</v>
      </c>
      <c r="M193" s="89">
        <v>1000</v>
      </c>
      <c r="N193" s="89"/>
    </row>
    <row r="194" spans="1:14" ht="12.75">
      <c r="A194" s="35"/>
      <c r="B194" s="35"/>
      <c r="C194" s="85"/>
      <c r="D194" s="86"/>
      <c r="E194" s="87">
        <v>637015</v>
      </c>
      <c r="F194" s="88" t="s">
        <v>34</v>
      </c>
      <c r="G194" s="89">
        <v>0</v>
      </c>
      <c r="H194" s="89">
        <v>199.16</v>
      </c>
      <c r="I194" s="89">
        <v>200</v>
      </c>
      <c r="J194" s="89">
        <v>200</v>
      </c>
      <c r="K194" s="89">
        <v>200</v>
      </c>
      <c r="L194" s="89">
        <v>200</v>
      </c>
      <c r="M194" s="89">
        <v>200</v>
      </c>
      <c r="N194" s="89"/>
    </row>
    <row r="195" spans="1:14" ht="12.75">
      <c r="A195" s="35"/>
      <c r="B195" s="35"/>
      <c r="C195" s="85"/>
      <c r="D195" s="86"/>
      <c r="E195" s="87">
        <v>637027</v>
      </c>
      <c r="F195" s="88" t="s">
        <v>47</v>
      </c>
      <c r="G195" s="89">
        <v>600.6</v>
      </c>
      <c r="H195" s="89">
        <v>922.56</v>
      </c>
      <c r="I195" s="89">
        <v>1135</v>
      </c>
      <c r="J195" s="89">
        <v>1135</v>
      </c>
      <c r="K195" s="89">
        <v>1000</v>
      </c>
      <c r="L195" s="89">
        <v>1000</v>
      </c>
      <c r="M195" s="89">
        <v>1000</v>
      </c>
      <c r="N195" s="89"/>
    </row>
    <row r="196" spans="1:14" ht="12.75">
      <c r="A196" s="35"/>
      <c r="B196" s="35"/>
      <c r="C196" s="66"/>
      <c r="D196" s="67"/>
      <c r="E196" s="68"/>
      <c r="F196" s="69" t="s">
        <v>41</v>
      </c>
      <c r="G196" s="70">
        <f aca="true" t="shared" si="16" ref="G196:M196">SUM(G187:G195)</f>
        <v>2165.13</v>
      </c>
      <c r="H196" s="70">
        <f t="shared" si="16"/>
        <v>3578.4</v>
      </c>
      <c r="I196" s="70">
        <f t="shared" si="16"/>
        <v>5063</v>
      </c>
      <c r="J196" s="70">
        <f t="shared" si="16"/>
        <v>5063</v>
      </c>
      <c r="K196" s="70">
        <f t="shared" si="16"/>
        <v>4650</v>
      </c>
      <c r="L196" s="70">
        <f t="shared" si="16"/>
        <v>4650</v>
      </c>
      <c r="M196" s="70">
        <f t="shared" si="16"/>
        <v>4650</v>
      </c>
      <c r="N196" s="70"/>
    </row>
    <row r="197" spans="1:14" ht="12.75">
      <c r="A197" s="35"/>
      <c r="B197" s="35"/>
      <c r="C197" s="79">
        <v>41</v>
      </c>
      <c r="D197" s="80"/>
      <c r="E197" s="83"/>
      <c r="F197" s="55" t="s">
        <v>72</v>
      </c>
      <c r="G197" s="56"/>
      <c r="H197" s="56"/>
      <c r="I197" s="56"/>
      <c r="J197" s="56"/>
      <c r="K197" s="56"/>
      <c r="L197" s="56"/>
      <c r="M197" s="105"/>
      <c r="N197" s="56"/>
    </row>
    <row r="198" spans="1:14" ht="12.75">
      <c r="A198" s="35"/>
      <c r="B198" s="35"/>
      <c r="C198" s="38"/>
      <c r="D198" s="44"/>
      <c r="E198" s="92">
        <v>611</v>
      </c>
      <c r="F198" s="37" t="s">
        <v>56</v>
      </c>
      <c r="G198" s="45">
        <v>21873.14</v>
      </c>
      <c r="H198" s="45">
        <v>24163.61</v>
      </c>
      <c r="I198" s="45">
        <v>25760</v>
      </c>
      <c r="J198" s="45">
        <v>25760</v>
      </c>
      <c r="K198" s="45">
        <v>41080</v>
      </c>
      <c r="L198" s="45">
        <v>41080</v>
      </c>
      <c r="M198" s="45">
        <v>41080</v>
      </c>
      <c r="N198" s="45"/>
    </row>
    <row r="199" spans="1:14" ht="12.75">
      <c r="A199" s="35"/>
      <c r="B199" s="35"/>
      <c r="C199" s="38"/>
      <c r="D199" s="44"/>
      <c r="E199" s="92" t="s">
        <v>146</v>
      </c>
      <c r="F199" s="37" t="s">
        <v>56</v>
      </c>
      <c r="G199" s="45">
        <v>225.45</v>
      </c>
      <c r="H199" s="45">
        <v>1379.2</v>
      </c>
      <c r="I199" s="45">
        <v>2965</v>
      </c>
      <c r="J199" s="45">
        <v>2965</v>
      </c>
      <c r="K199" s="45">
        <v>0</v>
      </c>
      <c r="L199" s="45">
        <v>0</v>
      </c>
      <c r="M199" s="45">
        <v>0</v>
      </c>
      <c r="N199" s="45"/>
    </row>
    <row r="200" spans="1:14" ht="12.75">
      <c r="A200" s="35"/>
      <c r="B200" s="35"/>
      <c r="C200" s="38"/>
      <c r="D200" s="44"/>
      <c r="E200" s="61">
        <v>612002</v>
      </c>
      <c r="F200" s="37" t="s">
        <v>57</v>
      </c>
      <c r="G200" s="89">
        <v>3314.98</v>
      </c>
      <c r="H200" s="89">
        <v>3682.32</v>
      </c>
      <c r="I200" s="89">
        <v>3900</v>
      </c>
      <c r="J200" s="89">
        <v>3900</v>
      </c>
      <c r="K200" s="89">
        <v>3900</v>
      </c>
      <c r="L200" s="89">
        <v>3900</v>
      </c>
      <c r="M200" s="89">
        <v>3900</v>
      </c>
      <c r="N200" s="89"/>
    </row>
    <row r="201" spans="1:14" ht="12.75">
      <c r="A201" s="35"/>
      <c r="B201" s="35"/>
      <c r="C201" s="38"/>
      <c r="D201" s="44"/>
      <c r="E201" s="61" t="s">
        <v>147</v>
      </c>
      <c r="F201" s="37" t="s">
        <v>57</v>
      </c>
      <c r="G201" s="89">
        <v>0</v>
      </c>
      <c r="H201" s="89">
        <v>35.78</v>
      </c>
      <c r="I201" s="89">
        <v>75</v>
      </c>
      <c r="J201" s="89">
        <v>75</v>
      </c>
      <c r="K201" s="89">
        <v>0</v>
      </c>
      <c r="L201" s="89">
        <v>0</v>
      </c>
      <c r="M201" s="89">
        <v>0</v>
      </c>
      <c r="N201" s="89"/>
    </row>
    <row r="202" spans="1:14" ht="12.75">
      <c r="A202" s="35"/>
      <c r="B202" s="35"/>
      <c r="C202" s="38"/>
      <c r="D202" s="44"/>
      <c r="E202" s="61">
        <v>621</v>
      </c>
      <c r="F202" s="37" t="s">
        <v>58</v>
      </c>
      <c r="G202" s="89">
        <v>159.03</v>
      </c>
      <c r="H202" s="89">
        <v>87.93</v>
      </c>
      <c r="I202" s="89">
        <v>550</v>
      </c>
      <c r="J202" s="89">
        <v>550</v>
      </c>
      <c r="K202" s="89">
        <v>1000</v>
      </c>
      <c r="L202" s="89">
        <v>1000</v>
      </c>
      <c r="M202" s="89">
        <v>1000</v>
      </c>
      <c r="N202" s="89"/>
    </row>
    <row r="203" spans="1:14" ht="12.75">
      <c r="A203" s="35"/>
      <c r="B203" s="35"/>
      <c r="C203" s="38"/>
      <c r="D203" s="44"/>
      <c r="E203" s="61" t="s">
        <v>148</v>
      </c>
      <c r="F203" s="37" t="s">
        <v>149</v>
      </c>
      <c r="G203" s="89">
        <v>22.5</v>
      </c>
      <c r="H203" s="89">
        <v>159.94</v>
      </c>
      <c r="I203" s="89">
        <v>267</v>
      </c>
      <c r="J203" s="89">
        <v>267</v>
      </c>
      <c r="K203" s="89">
        <v>0</v>
      </c>
      <c r="L203" s="89">
        <v>0</v>
      </c>
      <c r="M203" s="89">
        <v>0</v>
      </c>
      <c r="N203" s="89"/>
    </row>
    <row r="204" spans="1:14" ht="12.75">
      <c r="A204" s="35"/>
      <c r="B204" s="35"/>
      <c r="C204" s="38"/>
      <c r="D204" s="44"/>
      <c r="E204" s="61">
        <v>623</v>
      </c>
      <c r="F204" s="37" t="s">
        <v>59</v>
      </c>
      <c r="G204" s="89">
        <v>1882.15</v>
      </c>
      <c r="H204" s="89">
        <v>2147.03</v>
      </c>
      <c r="I204" s="89">
        <v>1290</v>
      </c>
      <c r="J204" s="89">
        <v>1290</v>
      </c>
      <c r="K204" s="89">
        <v>1000</v>
      </c>
      <c r="L204" s="89">
        <v>1000</v>
      </c>
      <c r="M204" s="89">
        <v>1000</v>
      </c>
      <c r="N204" s="89"/>
    </row>
    <row r="205" spans="1:14" ht="12.75">
      <c r="A205" s="35"/>
      <c r="B205" s="35"/>
      <c r="C205" s="38"/>
      <c r="D205" s="44"/>
      <c r="E205" s="61">
        <v>625001</v>
      </c>
      <c r="F205" s="37" t="s">
        <v>10</v>
      </c>
      <c r="G205" s="89">
        <v>346.08</v>
      </c>
      <c r="H205" s="89">
        <v>383.52</v>
      </c>
      <c r="I205" s="89">
        <v>370</v>
      </c>
      <c r="J205" s="89">
        <v>370</v>
      </c>
      <c r="K205" s="89">
        <v>575</v>
      </c>
      <c r="L205" s="89">
        <v>575</v>
      </c>
      <c r="M205" s="89">
        <v>575</v>
      </c>
      <c r="N205" s="89"/>
    </row>
    <row r="206" spans="1:14" ht="12.75">
      <c r="A206" s="35"/>
      <c r="B206" s="35"/>
      <c r="C206" s="38"/>
      <c r="D206" s="44"/>
      <c r="E206" s="61" t="s">
        <v>150</v>
      </c>
      <c r="F206" s="37" t="s">
        <v>10</v>
      </c>
      <c r="G206" s="89">
        <v>3.16</v>
      </c>
      <c r="H206" s="89">
        <v>20.83</v>
      </c>
      <c r="I206" s="89">
        <v>38</v>
      </c>
      <c r="J206" s="89">
        <v>38</v>
      </c>
      <c r="K206" s="89">
        <v>0</v>
      </c>
      <c r="L206" s="89">
        <v>0</v>
      </c>
      <c r="M206" s="89">
        <v>0</v>
      </c>
      <c r="N206" s="89"/>
    </row>
    <row r="207" spans="1:14" ht="12.75">
      <c r="A207" s="35"/>
      <c r="B207" s="35"/>
      <c r="C207" s="38"/>
      <c r="D207" s="44"/>
      <c r="E207" s="61">
        <v>625002</v>
      </c>
      <c r="F207" s="37" t="s">
        <v>11</v>
      </c>
      <c r="G207" s="89">
        <v>3519.27</v>
      </c>
      <c r="H207" s="89">
        <v>3837.46</v>
      </c>
      <c r="I207" s="89">
        <v>3663</v>
      </c>
      <c r="J207" s="89">
        <v>3663</v>
      </c>
      <c r="K207" s="89">
        <v>5751</v>
      </c>
      <c r="L207" s="89">
        <v>5751</v>
      </c>
      <c r="M207" s="89">
        <v>5751</v>
      </c>
      <c r="N207" s="89"/>
    </row>
    <row r="208" spans="1:14" ht="12.75">
      <c r="A208" s="35"/>
      <c r="B208" s="35"/>
      <c r="C208" s="38"/>
      <c r="D208" s="44"/>
      <c r="E208" s="61" t="s">
        <v>151</v>
      </c>
      <c r="F208" s="37" t="s">
        <v>11</v>
      </c>
      <c r="G208" s="89">
        <v>31.5</v>
      </c>
      <c r="H208" s="89">
        <v>208.45</v>
      </c>
      <c r="I208" s="89">
        <v>374</v>
      </c>
      <c r="J208" s="89">
        <v>374</v>
      </c>
      <c r="K208" s="89">
        <v>0</v>
      </c>
      <c r="L208" s="89">
        <v>0</v>
      </c>
      <c r="M208" s="89">
        <v>0</v>
      </c>
      <c r="N208" s="89"/>
    </row>
    <row r="209" spans="1:14" ht="12.75">
      <c r="A209" s="35"/>
      <c r="B209" s="35"/>
      <c r="C209" s="38"/>
      <c r="D209" s="44"/>
      <c r="E209" s="61">
        <v>625003</v>
      </c>
      <c r="F209" s="37" t="s">
        <v>12</v>
      </c>
      <c r="G209" s="89">
        <v>200.85</v>
      </c>
      <c r="H209" s="89">
        <v>221.24</v>
      </c>
      <c r="I209" s="89">
        <v>210</v>
      </c>
      <c r="J209" s="89">
        <v>210</v>
      </c>
      <c r="K209" s="89">
        <v>328</v>
      </c>
      <c r="L209" s="89">
        <v>328</v>
      </c>
      <c r="M209" s="89">
        <v>328</v>
      </c>
      <c r="N209" s="89"/>
    </row>
    <row r="210" spans="1:14" ht="12.75">
      <c r="A210" s="35"/>
      <c r="B210" s="35"/>
      <c r="C210" s="38"/>
      <c r="D210" s="44"/>
      <c r="E210" s="61" t="s">
        <v>152</v>
      </c>
      <c r="F210" s="37" t="s">
        <v>12</v>
      </c>
      <c r="G210" s="89">
        <v>1.8</v>
      </c>
      <c r="H210" s="89">
        <v>11.89</v>
      </c>
      <c r="I210" s="89">
        <v>22</v>
      </c>
      <c r="J210" s="89">
        <v>22</v>
      </c>
      <c r="K210" s="89">
        <v>0</v>
      </c>
      <c r="L210" s="89">
        <v>0</v>
      </c>
      <c r="M210" s="89">
        <v>0</v>
      </c>
      <c r="N210" s="89"/>
    </row>
    <row r="211" spans="1:14" ht="12.75">
      <c r="A211" s="35"/>
      <c r="B211" s="35"/>
      <c r="C211" s="38"/>
      <c r="D211" s="44"/>
      <c r="E211" s="61">
        <v>625004</v>
      </c>
      <c r="F211" s="37" t="s">
        <v>13</v>
      </c>
      <c r="G211" s="89">
        <v>742.06</v>
      </c>
      <c r="H211" s="89">
        <v>822.15</v>
      </c>
      <c r="I211" s="89">
        <v>790</v>
      </c>
      <c r="J211" s="89">
        <v>790</v>
      </c>
      <c r="K211" s="89">
        <v>1232</v>
      </c>
      <c r="L211" s="89">
        <v>1232</v>
      </c>
      <c r="M211" s="89">
        <v>1232</v>
      </c>
      <c r="N211" s="89"/>
    </row>
    <row r="212" spans="1:14" ht="12.75">
      <c r="A212" s="35"/>
      <c r="B212" s="35"/>
      <c r="C212" s="38"/>
      <c r="D212" s="44"/>
      <c r="E212" s="61" t="s">
        <v>153</v>
      </c>
      <c r="F212" s="37" t="s">
        <v>13</v>
      </c>
      <c r="G212" s="89">
        <v>6.76</v>
      </c>
      <c r="H212" s="89">
        <v>44.65</v>
      </c>
      <c r="I212" s="89">
        <v>81</v>
      </c>
      <c r="J212" s="89">
        <v>81</v>
      </c>
      <c r="K212" s="89">
        <v>0</v>
      </c>
      <c r="L212" s="89">
        <v>0</v>
      </c>
      <c r="M212" s="89">
        <v>0</v>
      </c>
      <c r="N212" s="89"/>
    </row>
    <row r="213" spans="1:14" ht="12.75">
      <c r="A213" s="35"/>
      <c r="B213" s="35"/>
      <c r="C213" s="38"/>
      <c r="D213" s="44"/>
      <c r="E213" s="61">
        <v>625005</v>
      </c>
      <c r="F213" s="37" t="s">
        <v>14</v>
      </c>
      <c r="G213" s="89">
        <v>247.24</v>
      </c>
      <c r="H213" s="89">
        <v>273.89</v>
      </c>
      <c r="I213" s="89">
        <v>266</v>
      </c>
      <c r="J213" s="89">
        <v>266</v>
      </c>
      <c r="K213" s="89">
        <v>411</v>
      </c>
      <c r="L213" s="89">
        <v>411</v>
      </c>
      <c r="M213" s="89">
        <v>411</v>
      </c>
      <c r="N213" s="89"/>
    </row>
    <row r="214" spans="1:14" ht="12.75">
      <c r="A214" s="35"/>
      <c r="B214" s="35"/>
      <c r="C214" s="38"/>
      <c r="D214" s="44"/>
      <c r="E214" s="61" t="s">
        <v>154</v>
      </c>
      <c r="F214" s="37" t="s">
        <v>14</v>
      </c>
      <c r="G214" s="89">
        <v>2.26</v>
      </c>
      <c r="H214" s="89">
        <v>14.86</v>
      </c>
      <c r="I214" s="89">
        <v>27</v>
      </c>
      <c r="J214" s="89">
        <v>27</v>
      </c>
      <c r="K214" s="89">
        <v>0</v>
      </c>
      <c r="L214" s="89">
        <v>0</v>
      </c>
      <c r="M214" s="89">
        <v>0</v>
      </c>
      <c r="N214" s="89"/>
    </row>
    <row r="215" spans="1:14" ht="12.75">
      <c r="A215" s="35"/>
      <c r="B215" s="35"/>
      <c r="C215" s="38"/>
      <c r="D215" s="44"/>
      <c r="E215" s="61">
        <v>625007</v>
      </c>
      <c r="F215" s="37" t="s">
        <v>60</v>
      </c>
      <c r="G215" s="89">
        <v>1193.81</v>
      </c>
      <c r="H215" s="89">
        <v>1301.81</v>
      </c>
      <c r="I215" s="89">
        <v>1255</v>
      </c>
      <c r="J215" s="89">
        <v>1255</v>
      </c>
      <c r="K215" s="89">
        <v>1951</v>
      </c>
      <c r="L215" s="89">
        <v>1951</v>
      </c>
      <c r="M215" s="89">
        <v>1951</v>
      </c>
      <c r="N215" s="89"/>
    </row>
    <row r="216" spans="1:14" ht="12.75">
      <c r="A216" s="35"/>
      <c r="B216" s="35"/>
      <c r="C216" s="38"/>
      <c r="D216" s="44"/>
      <c r="E216" s="61" t="s">
        <v>155</v>
      </c>
      <c r="F216" s="37" t="s">
        <v>60</v>
      </c>
      <c r="G216" s="89">
        <v>10.68</v>
      </c>
      <c r="H216" s="89">
        <v>70.66</v>
      </c>
      <c r="I216" s="89">
        <v>127</v>
      </c>
      <c r="J216" s="89">
        <v>127</v>
      </c>
      <c r="K216" s="89">
        <v>0</v>
      </c>
      <c r="L216" s="89">
        <v>0</v>
      </c>
      <c r="M216" s="89">
        <v>0</v>
      </c>
      <c r="N216" s="89"/>
    </row>
    <row r="217" spans="1:14" ht="12.75">
      <c r="A217" s="35"/>
      <c r="B217" s="35"/>
      <c r="C217" s="38"/>
      <c r="D217" s="44"/>
      <c r="E217" s="61">
        <v>631001</v>
      </c>
      <c r="F217" s="37" t="s">
        <v>16</v>
      </c>
      <c r="G217" s="89">
        <v>179.3</v>
      </c>
      <c r="H217" s="89">
        <v>59.8</v>
      </c>
      <c r="I217" s="89">
        <v>10</v>
      </c>
      <c r="J217" s="89">
        <v>10</v>
      </c>
      <c r="K217" s="89">
        <v>176</v>
      </c>
      <c r="L217" s="89">
        <v>176</v>
      </c>
      <c r="M217" s="89">
        <v>176</v>
      </c>
      <c r="N217" s="89"/>
    </row>
    <row r="218" spans="1:14" ht="12.75">
      <c r="A218" s="35"/>
      <c r="B218" s="35"/>
      <c r="C218" s="38"/>
      <c r="D218" s="44"/>
      <c r="E218" s="61">
        <v>632001</v>
      </c>
      <c r="F218" s="37" t="s">
        <v>165</v>
      </c>
      <c r="G218" s="89">
        <v>0</v>
      </c>
      <c r="H218" s="89">
        <v>0</v>
      </c>
      <c r="I218" s="89">
        <v>500</v>
      </c>
      <c r="J218" s="89">
        <v>500</v>
      </c>
      <c r="K218" s="89">
        <v>1500</v>
      </c>
      <c r="L218" s="89">
        <v>1500</v>
      </c>
      <c r="M218" s="89">
        <v>1500</v>
      </c>
      <c r="N218" s="89"/>
    </row>
    <row r="219" spans="1:14" ht="12.75">
      <c r="A219" s="35"/>
      <c r="B219" s="35"/>
      <c r="C219" s="38"/>
      <c r="D219" s="44"/>
      <c r="E219" s="61">
        <v>632001</v>
      </c>
      <c r="F219" s="37" t="s">
        <v>167</v>
      </c>
      <c r="G219" s="89">
        <v>691.7</v>
      </c>
      <c r="H219" s="89">
        <v>688.03</v>
      </c>
      <c r="I219" s="89">
        <v>2500</v>
      </c>
      <c r="J219" s="89">
        <v>2500</v>
      </c>
      <c r="K219" s="89">
        <v>1000</v>
      </c>
      <c r="L219" s="89">
        <v>1000</v>
      </c>
      <c r="M219" s="89">
        <v>1000</v>
      </c>
      <c r="N219" s="89"/>
    </row>
    <row r="220" spans="1:14" ht="12.75">
      <c r="A220" s="35"/>
      <c r="B220" s="35"/>
      <c r="C220" s="38"/>
      <c r="D220" s="44"/>
      <c r="E220" s="61">
        <v>632002</v>
      </c>
      <c r="F220" s="37" t="s">
        <v>61</v>
      </c>
      <c r="G220" s="89">
        <v>26.78</v>
      </c>
      <c r="H220" s="89">
        <v>27.22</v>
      </c>
      <c r="I220" s="89">
        <v>100</v>
      </c>
      <c r="J220" s="89">
        <v>100</v>
      </c>
      <c r="K220" s="89">
        <v>100</v>
      </c>
      <c r="L220" s="89">
        <v>100</v>
      </c>
      <c r="M220" s="89">
        <v>100</v>
      </c>
      <c r="N220" s="89"/>
    </row>
    <row r="221" spans="1:14" ht="12.75">
      <c r="A221" s="35"/>
      <c r="B221" s="35"/>
      <c r="C221" s="38"/>
      <c r="D221" s="44"/>
      <c r="E221" s="61">
        <v>632003</v>
      </c>
      <c r="F221" s="37" t="s">
        <v>19</v>
      </c>
      <c r="G221" s="89">
        <v>423.35</v>
      </c>
      <c r="H221" s="89">
        <v>505.54</v>
      </c>
      <c r="I221" s="89">
        <v>600</v>
      </c>
      <c r="J221" s="89">
        <v>600</v>
      </c>
      <c r="K221" s="89">
        <v>700</v>
      </c>
      <c r="L221" s="89">
        <v>700</v>
      </c>
      <c r="M221" s="89">
        <v>700</v>
      </c>
      <c r="N221" s="89"/>
    </row>
    <row r="222" spans="1:14" ht="12.75">
      <c r="A222" s="35"/>
      <c r="B222" s="35"/>
      <c r="C222" s="38"/>
      <c r="D222" s="44"/>
      <c r="E222" s="61">
        <v>633006</v>
      </c>
      <c r="F222" s="37" t="s">
        <v>20</v>
      </c>
      <c r="G222" s="89">
        <v>883.46</v>
      </c>
      <c r="H222" s="89">
        <v>2398.84</v>
      </c>
      <c r="I222" s="89">
        <v>1084</v>
      </c>
      <c r="J222" s="89">
        <v>1084</v>
      </c>
      <c r="K222" s="89">
        <v>872</v>
      </c>
      <c r="L222" s="89">
        <v>780</v>
      </c>
      <c r="M222" s="89">
        <v>770</v>
      </c>
      <c r="N222" s="89"/>
    </row>
    <row r="223" spans="1:14" ht="12.75">
      <c r="A223" s="35"/>
      <c r="B223" s="35"/>
      <c r="C223" s="38"/>
      <c r="D223" s="44"/>
      <c r="E223" s="61">
        <v>633009</v>
      </c>
      <c r="F223" s="37" t="s">
        <v>21</v>
      </c>
      <c r="G223" s="89">
        <v>25.2</v>
      </c>
      <c r="H223" s="89">
        <v>11.85</v>
      </c>
      <c r="I223" s="89">
        <v>200</v>
      </c>
      <c r="J223" s="89">
        <v>200</v>
      </c>
      <c r="K223" s="89">
        <v>200</v>
      </c>
      <c r="L223" s="89">
        <v>200</v>
      </c>
      <c r="M223" s="89">
        <v>200</v>
      </c>
      <c r="N223" s="89"/>
    </row>
    <row r="224" spans="1:14" ht="12.75">
      <c r="A224" s="35"/>
      <c r="B224" s="35"/>
      <c r="C224" s="38"/>
      <c r="D224" s="44"/>
      <c r="E224" s="61">
        <v>637001</v>
      </c>
      <c r="F224" s="37" t="s">
        <v>63</v>
      </c>
      <c r="G224" s="45">
        <v>40</v>
      </c>
      <c r="H224" s="45">
        <v>40</v>
      </c>
      <c r="I224" s="45">
        <v>0</v>
      </c>
      <c r="J224" s="45">
        <v>0</v>
      </c>
      <c r="K224" s="45">
        <v>100</v>
      </c>
      <c r="L224" s="45">
        <v>100</v>
      </c>
      <c r="M224" s="45">
        <v>100</v>
      </c>
      <c r="N224" s="45"/>
    </row>
    <row r="225" spans="1:14" ht="12.75">
      <c r="A225" s="35"/>
      <c r="B225" s="35"/>
      <c r="C225" s="38"/>
      <c r="D225" s="44"/>
      <c r="E225" s="61">
        <v>637004</v>
      </c>
      <c r="F225" s="37" t="s">
        <v>44</v>
      </c>
      <c r="G225" s="45">
        <v>802.5</v>
      </c>
      <c r="H225" s="45">
        <v>1428.8</v>
      </c>
      <c r="I225" s="45">
        <v>1300</v>
      </c>
      <c r="J225" s="45">
        <v>1300</v>
      </c>
      <c r="K225" s="45">
        <v>460</v>
      </c>
      <c r="L225" s="45">
        <v>460</v>
      </c>
      <c r="M225" s="45">
        <v>460</v>
      </c>
      <c r="N225" s="45"/>
    </row>
    <row r="226" spans="1:14" ht="12.75">
      <c r="A226" s="35"/>
      <c r="B226" s="35"/>
      <c r="C226" s="38"/>
      <c r="D226" s="44"/>
      <c r="E226" s="61">
        <v>637014</v>
      </c>
      <c r="F226" s="37" t="s">
        <v>164</v>
      </c>
      <c r="G226" s="45">
        <v>0</v>
      </c>
      <c r="H226" s="45">
        <v>0</v>
      </c>
      <c r="I226" s="45">
        <v>553</v>
      </c>
      <c r="J226" s="45">
        <v>553</v>
      </c>
      <c r="K226" s="45">
        <v>2000</v>
      </c>
      <c r="L226" s="45">
        <v>2000</v>
      </c>
      <c r="M226" s="45">
        <v>2000</v>
      </c>
      <c r="N226" s="45"/>
    </row>
    <row r="227" spans="1:14" ht="12.75">
      <c r="A227" s="35"/>
      <c r="B227" s="35"/>
      <c r="C227" s="38"/>
      <c r="D227" s="44"/>
      <c r="E227" s="61">
        <v>637014</v>
      </c>
      <c r="F227" s="37" t="s">
        <v>64</v>
      </c>
      <c r="G227" s="89">
        <v>1133.93</v>
      </c>
      <c r="H227" s="89">
        <v>1365.35</v>
      </c>
      <c r="I227" s="89">
        <v>1500</v>
      </c>
      <c r="J227" s="89">
        <v>1500</v>
      </c>
      <c r="K227" s="89">
        <v>1500</v>
      </c>
      <c r="L227" s="89">
        <v>1500</v>
      </c>
      <c r="M227" s="89">
        <v>1500</v>
      </c>
      <c r="N227" s="89"/>
    </row>
    <row r="228" spans="1:14" ht="12.75">
      <c r="A228" s="35"/>
      <c r="B228" s="35"/>
      <c r="C228" s="38"/>
      <c r="D228" s="44"/>
      <c r="E228" s="61">
        <v>637015</v>
      </c>
      <c r="F228" s="37" t="s">
        <v>65</v>
      </c>
      <c r="G228" s="89">
        <v>219.84</v>
      </c>
      <c r="H228" s="89">
        <v>268.61</v>
      </c>
      <c r="I228" s="89">
        <v>300</v>
      </c>
      <c r="J228" s="89">
        <v>300</v>
      </c>
      <c r="K228" s="89">
        <v>250</v>
      </c>
      <c r="L228" s="89">
        <v>250</v>
      </c>
      <c r="M228" s="89">
        <v>250</v>
      </c>
      <c r="N228" s="89"/>
    </row>
    <row r="229" spans="1:14" ht="12.75">
      <c r="A229" s="35"/>
      <c r="B229" s="35"/>
      <c r="C229" s="38"/>
      <c r="D229" s="44"/>
      <c r="E229" s="62">
        <v>642015</v>
      </c>
      <c r="F229" s="37" t="s">
        <v>75</v>
      </c>
      <c r="G229" s="89">
        <v>60.48</v>
      </c>
      <c r="H229" s="89">
        <v>58.12</v>
      </c>
      <c r="I229" s="89">
        <v>100</v>
      </c>
      <c r="J229" s="89">
        <v>100</v>
      </c>
      <c r="K229" s="89">
        <v>100</v>
      </c>
      <c r="L229" s="89">
        <v>100</v>
      </c>
      <c r="M229" s="89">
        <v>100</v>
      </c>
      <c r="N229" s="89"/>
    </row>
    <row r="230" spans="1:14" ht="12.75">
      <c r="A230" s="35"/>
      <c r="B230" s="35"/>
      <c r="C230" s="38"/>
      <c r="D230" s="44"/>
      <c r="E230" s="62">
        <v>637027</v>
      </c>
      <c r="F230" s="37" t="s">
        <v>47</v>
      </c>
      <c r="G230" s="45">
        <v>864.83</v>
      </c>
      <c r="H230" s="45">
        <v>1190.06</v>
      </c>
      <c r="I230" s="45">
        <v>700</v>
      </c>
      <c r="J230" s="45">
        <v>700</v>
      </c>
      <c r="K230" s="45">
        <v>900</v>
      </c>
      <c r="L230" s="45">
        <v>900</v>
      </c>
      <c r="M230" s="45">
        <v>900</v>
      </c>
      <c r="N230" s="45"/>
    </row>
    <row r="231" spans="1:14" ht="12.75">
      <c r="A231" s="35"/>
      <c r="B231" s="35"/>
      <c r="C231" s="66"/>
      <c r="D231" s="67"/>
      <c r="E231" s="68"/>
      <c r="F231" s="69" t="s">
        <v>41</v>
      </c>
      <c r="G231" s="70">
        <f aca="true" t="shared" si="17" ref="G231:M231">SUM(G198:G230)</f>
        <v>39134.09</v>
      </c>
      <c r="H231" s="70">
        <f t="shared" si="17"/>
        <v>46909.44000000001</v>
      </c>
      <c r="I231" s="70">
        <f t="shared" si="17"/>
        <v>51477</v>
      </c>
      <c r="J231" s="70">
        <f t="shared" si="17"/>
        <v>51477</v>
      </c>
      <c r="K231" s="70">
        <f t="shared" si="17"/>
        <v>67086</v>
      </c>
      <c r="L231" s="70">
        <f t="shared" si="17"/>
        <v>66994</v>
      </c>
      <c r="M231" s="70">
        <f t="shared" si="17"/>
        <v>66984</v>
      </c>
      <c r="N231" s="70"/>
    </row>
    <row r="232" spans="1:14" ht="12.75">
      <c r="A232" s="35"/>
      <c r="B232" s="35"/>
      <c r="C232" s="79">
        <v>111</v>
      </c>
      <c r="D232" s="80"/>
      <c r="E232" s="81"/>
      <c r="F232" s="55" t="s">
        <v>72</v>
      </c>
      <c r="G232" s="56"/>
      <c r="H232" s="56"/>
      <c r="I232" s="56"/>
      <c r="J232" s="56"/>
      <c r="K232" s="56"/>
      <c r="L232" s="56"/>
      <c r="M232" s="105"/>
      <c r="N232" s="56"/>
    </row>
    <row r="233" spans="1:14" ht="12.75">
      <c r="A233" s="35"/>
      <c r="B233" s="35"/>
      <c r="C233" s="85"/>
      <c r="D233" s="86"/>
      <c r="E233" s="87">
        <v>633006</v>
      </c>
      <c r="F233" s="88" t="s">
        <v>73</v>
      </c>
      <c r="G233" s="89">
        <v>436</v>
      </c>
      <c r="H233" s="89">
        <v>606</v>
      </c>
      <c r="I233" s="89">
        <v>700</v>
      </c>
      <c r="J233" s="89">
        <v>700</v>
      </c>
      <c r="K233" s="89">
        <v>700</v>
      </c>
      <c r="L233" s="89">
        <v>700</v>
      </c>
      <c r="M233" s="103">
        <v>700</v>
      </c>
      <c r="N233" s="89"/>
    </row>
    <row r="234" spans="1:14" ht="12.75">
      <c r="A234" s="35"/>
      <c r="B234" s="35"/>
      <c r="C234" s="85"/>
      <c r="D234" s="86"/>
      <c r="E234" s="87">
        <v>637014</v>
      </c>
      <c r="F234" s="88" t="s">
        <v>166</v>
      </c>
      <c r="G234" s="89">
        <v>0</v>
      </c>
      <c r="H234" s="89">
        <v>0</v>
      </c>
      <c r="I234" s="89">
        <v>627</v>
      </c>
      <c r="J234" s="89">
        <v>627</v>
      </c>
      <c r="K234" s="89">
        <v>300</v>
      </c>
      <c r="L234" s="89">
        <v>300</v>
      </c>
      <c r="M234" s="103">
        <v>300</v>
      </c>
      <c r="N234" s="89"/>
    </row>
    <row r="235" spans="1:14" ht="12.75">
      <c r="A235" s="35"/>
      <c r="B235" s="35"/>
      <c r="C235" s="66"/>
      <c r="D235" s="67"/>
      <c r="E235" s="68"/>
      <c r="F235" s="69" t="s">
        <v>41</v>
      </c>
      <c r="G235" s="70">
        <f>SUM(G233:G234)</f>
        <v>436</v>
      </c>
      <c r="H235" s="70">
        <f aca="true" t="shared" si="18" ref="H235:M235">SUM(H233:H234)</f>
        <v>606</v>
      </c>
      <c r="I235" s="70">
        <f t="shared" si="18"/>
        <v>1327</v>
      </c>
      <c r="J235" s="70">
        <f t="shared" si="18"/>
        <v>1327</v>
      </c>
      <c r="K235" s="70">
        <f t="shared" si="18"/>
        <v>1000</v>
      </c>
      <c r="L235" s="70">
        <f t="shared" si="18"/>
        <v>1000</v>
      </c>
      <c r="M235" s="70">
        <f t="shared" si="18"/>
        <v>1000</v>
      </c>
      <c r="N235" s="70"/>
    </row>
    <row r="236" spans="1:14" ht="12.75">
      <c r="A236" s="35"/>
      <c r="B236" s="35"/>
      <c r="C236" s="79">
        <v>41</v>
      </c>
      <c r="D236" s="80"/>
      <c r="E236" s="81"/>
      <c r="F236" s="55" t="s">
        <v>97</v>
      </c>
      <c r="G236" s="56"/>
      <c r="H236" s="56"/>
      <c r="I236" s="56"/>
      <c r="J236" s="56"/>
      <c r="K236" s="56"/>
      <c r="L236" s="56"/>
      <c r="M236" s="105"/>
      <c r="N236" s="56"/>
    </row>
    <row r="237" spans="1:14" ht="12.75">
      <c r="A237" s="35"/>
      <c r="B237" s="35"/>
      <c r="C237" s="85"/>
      <c r="D237" s="86"/>
      <c r="E237" s="87">
        <v>625</v>
      </c>
      <c r="F237" s="88" t="s">
        <v>34</v>
      </c>
      <c r="G237" s="89">
        <v>5.94</v>
      </c>
      <c r="H237" s="89"/>
      <c r="I237" s="89">
        <v>0</v>
      </c>
      <c r="J237" s="89"/>
      <c r="K237" s="89"/>
      <c r="L237" s="89"/>
      <c r="M237" s="103"/>
      <c r="N237" s="89"/>
    </row>
    <row r="238" spans="1:14" ht="12.75">
      <c r="A238" s="35"/>
      <c r="B238" s="35"/>
      <c r="C238" s="38"/>
      <c r="D238" s="44"/>
      <c r="E238" s="84">
        <v>637005</v>
      </c>
      <c r="F238" s="37" t="s">
        <v>66</v>
      </c>
      <c r="G238" s="45">
        <v>11438.43</v>
      </c>
      <c r="H238" s="45">
        <v>11881.02</v>
      </c>
      <c r="I238" s="45">
        <v>12765</v>
      </c>
      <c r="J238" s="45">
        <v>12765</v>
      </c>
      <c r="K238" s="45">
        <v>13200</v>
      </c>
      <c r="L238" s="45">
        <v>13200</v>
      </c>
      <c r="M238" s="102">
        <v>13200</v>
      </c>
      <c r="N238" s="45"/>
    </row>
    <row r="239" spans="1:14" ht="12.75">
      <c r="A239" s="35"/>
      <c r="B239" s="35"/>
      <c r="C239" s="38"/>
      <c r="D239" s="44"/>
      <c r="E239" s="62">
        <v>637027</v>
      </c>
      <c r="F239" s="37" t="s">
        <v>47</v>
      </c>
      <c r="G239" s="45">
        <v>41.35</v>
      </c>
      <c r="H239" s="45">
        <v>60.82</v>
      </c>
      <c r="I239" s="45">
        <v>100</v>
      </c>
      <c r="J239" s="45">
        <v>100</v>
      </c>
      <c r="K239" s="45">
        <v>100</v>
      </c>
      <c r="L239" s="45">
        <v>100</v>
      </c>
      <c r="M239" s="102">
        <v>100</v>
      </c>
      <c r="N239" s="45"/>
    </row>
    <row r="240" spans="1:14" ht="12.75">
      <c r="A240" s="35"/>
      <c r="B240" s="35"/>
      <c r="C240" s="66"/>
      <c r="D240" s="67"/>
      <c r="E240" s="68"/>
      <c r="F240" s="69" t="s">
        <v>41</v>
      </c>
      <c r="G240" s="70">
        <f aca="true" t="shared" si="19" ref="G240:L240">SUM(G237:G239)</f>
        <v>11485.720000000001</v>
      </c>
      <c r="H240" s="70">
        <f t="shared" si="19"/>
        <v>11941.84</v>
      </c>
      <c r="I240" s="70">
        <f t="shared" si="19"/>
        <v>12865</v>
      </c>
      <c r="J240" s="70">
        <f t="shared" si="19"/>
        <v>12865</v>
      </c>
      <c r="K240" s="70">
        <f t="shared" si="19"/>
        <v>13300</v>
      </c>
      <c r="L240" s="70">
        <f t="shared" si="19"/>
        <v>13300</v>
      </c>
      <c r="M240" s="70">
        <f>SUM(M238:M239)</f>
        <v>13300</v>
      </c>
      <c r="N240" s="70"/>
    </row>
    <row r="241" spans="1:14" ht="23.25" customHeight="1" thickBot="1">
      <c r="A241" s="132" t="s">
        <v>79</v>
      </c>
      <c r="B241" s="133"/>
      <c r="C241" s="133"/>
      <c r="D241" s="133"/>
      <c r="E241" s="133"/>
      <c r="F241" s="134"/>
      <c r="G241" s="65">
        <f>G51+G55+G59+G70+G82+G93+G104+G116+G121+G128+G134+G163+G170+G175+G184+G196+G231+G235+G240</f>
        <v>137315.78999999998</v>
      </c>
      <c r="H241" s="65">
        <f>H51+H55+H59+H70+H82+H93+H104+H116+H121+H128+H134+H146+H163+H170+H175+H184+H196+H231+H235+H240</f>
        <v>201331.92999999996</v>
      </c>
      <c r="I241" s="65">
        <f>I51+I55+I70+I82+I93+I104+I116+I121+I128+I134+I146+I163+I170+I175+I184+I196+I231+I235+I240</f>
        <v>252951</v>
      </c>
      <c r="J241" s="65">
        <f>J51+J55+J70+J82+J93+J104+J116+J121+J128+J134+J146+J163+J170+J175+J184+J196+J231+J235+J240</f>
        <v>252951</v>
      </c>
      <c r="K241" s="65">
        <f>K51+K55+K70+K82+K93+K104+K116+K121+K128+K134+K146+K163+K170+K175+K184+K196+K231+K235+K240</f>
        <v>229801</v>
      </c>
      <c r="L241" s="65">
        <f>L51+L55+L70+L82+L93+L104+L116+L121+L128+L134+L146+L163+L170+L175+L184+L196+L231+L235+L240</f>
        <v>234501</v>
      </c>
      <c r="M241" s="65">
        <f>M51+M55+M70+M82+M93+M104+M116+M121+M128+M134+M146+M163+M170+M175+M184+M196+M231+M235+M240</f>
        <v>239331</v>
      </c>
      <c r="N241" s="112"/>
    </row>
    <row r="242" spans="1:14" ht="21" customHeight="1" thickBot="1">
      <c r="A242" s="10"/>
      <c r="B242" s="10"/>
      <c r="C242" s="34" t="s">
        <v>76</v>
      </c>
      <c r="D242" s="14"/>
      <c r="E242" s="14"/>
      <c r="F242" s="23"/>
      <c r="G242" s="46"/>
      <c r="H242" s="46"/>
      <c r="I242" s="46"/>
      <c r="J242" s="46"/>
      <c r="K242" s="46"/>
      <c r="L242" s="46"/>
      <c r="M242" s="106"/>
      <c r="N242" s="46"/>
    </row>
    <row r="243" spans="1:17" ht="15" customHeight="1">
      <c r="A243" s="10"/>
      <c r="B243" s="10"/>
      <c r="C243" s="24">
        <v>41</v>
      </c>
      <c r="D243" s="25"/>
      <c r="E243" s="125">
        <v>821004</v>
      </c>
      <c r="F243" s="24" t="s">
        <v>85</v>
      </c>
      <c r="G243" s="47">
        <v>5172</v>
      </c>
      <c r="H243" s="47">
        <v>20768.02</v>
      </c>
      <c r="I243" s="47">
        <v>2664</v>
      </c>
      <c r="J243" s="47">
        <v>2664</v>
      </c>
      <c r="K243" s="47">
        <v>2664</v>
      </c>
      <c r="L243" s="47">
        <v>2664</v>
      </c>
      <c r="M243" s="107">
        <v>2664</v>
      </c>
      <c r="N243" s="47"/>
      <c r="Q243" s="41" t="s">
        <v>6</v>
      </c>
    </row>
    <row r="244" spans="1:17" ht="15" customHeight="1">
      <c r="A244" s="10"/>
      <c r="B244" s="10"/>
      <c r="C244" s="118">
        <v>41</v>
      </c>
      <c r="D244" s="119"/>
      <c r="E244" s="124">
        <v>821004</v>
      </c>
      <c r="F244" s="118" t="s">
        <v>98</v>
      </c>
      <c r="G244" s="47">
        <v>16307.2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107">
        <v>0</v>
      </c>
      <c r="N244" s="47"/>
      <c r="Q244" s="41"/>
    </row>
    <row r="245" spans="1:17" ht="15" customHeight="1">
      <c r="A245" s="10"/>
      <c r="B245" s="10"/>
      <c r="C245" s="118">
        <v>41</v>
      </c>
      <c r="D245" s="119"/>
      <c r="E245" s="124">
        <v>821005</v>
      </c>
      <c r="F245" s="118" t="s">
        <v>99</v>
      </c>
      <c r="G245" s="47">
        <v>0</v>
      </c>
      <c r="H245" s="47">
        <v>1717.47</v>
      </c>
      <c r="I245" s="47">
        <v>0</v>
      </c>
      <c r="J245" s="47">
        <v>0</v>
      </c>
      <c r="K245" s="47">
        <v>0</v>
      </c>
      <c r="L245" s="47">
        <v>0</v>
      </c>
      <c r="M245" s="107">
        <v>0</v>
      </c>
      <c r="N245" s="47"/>
      <c r="Q245" s="41"/>
    </row>
    <row r="246" spans="1:17" ht="15" customHeight="1">
      <c r="A246" s="10"/>
      <c r="B246" s="10"/>
      <c r="C246" s="118">
        <v>41</v>
      </c>
      <c r="D246" s="119"/>
      <c r="E246" s="124">
        <v>821005</v>
      </c>
      <c r="F246" s="118" t="s">
        <v>99</v>
      </c>
      <c r="G246" s="47">
        <v>0</v>
      </c>
      <c r="H246" s="47">
        <v>0</v>
      </c>
      <c r="I246" s="47">
        <v>1668</v>
      </c>
      <c r="J246" s="47">
        <v>1668</v>
      </c>
      <c r="K246" s="47">
        <v>6672</v>
      </c>
      <c r="L246" s="47">
        <v>6672</v>
      </c>
      <c r="M246" s="107">
        <v>6672</v>
      </c>
      <c r="N246" s="47"/>
      <c r="Q246" s="41"/>
    </row>
    <row r="247" spans="1:17" ht="15" customHeight="1">
      <c r="A247" s="10"/>
      <c r="B247" s="10"/>
      <c r="C247" s="118">
        <v>41</v>
      </c>
      <c r="D247" s="119"/>
      <c r="E247" s="124">
        <v>821007</v>
      </c>
      <c r="F247" s="118" t="s">
        <v>104</v>
      </c>
      <c r="G247" s="47">
        <v>0</v>
      </c>
      <c r="H247" s="47">
        <v>0</v>
      </c>
      <c r="I247" s="47">
        <v>10796</v>
      </c>
      <c r="J247" s="47">
        <v>10796</v>
      </c>
      <c r="K247" s="47">
        <v>10865</v>
      </c>
      <c r="L247" s="47">
        <v>10865</v>
      </c>
      <c r="M247" s="107">
        <v>10865</v>
      </c>
      <c r="N247" s="47"/>
      <c r="Q247" s="41"/>
    </row>
    <row r="248" spans="1:14" ht="27" customHeight="1" thickBot="1">
      <c r="A248" s="10"/>
      <c r="B248" s="10"/>
      <c r="C248" s="114" t="s">
        <v>4</v>
      </c>
      <c r="D248" s="115"/>
      <c r="E248" s="116"/>
      <c r="F248" s="117"/>
      <c r="G248" s="48">
        <f>G243+G244+G245+G247</f>
        <v>21479.2</v>
      </c>
      <c r="H248" s="48">
        <f>H243+H244+H245+H247</f>
        <v>22485.49</v>
      </c>
      <c r="I248" s="48">
        <f>I243+I244+I245+I247+I246</f>
        <v>15128</v>
      </c>
      <c r="J248" s="48">
        <f>J243+J244+J245+J247+J246</f>
        <v>15128</v>
      </c>
      <c r="K248" s="48">
        <f>K243+K244+K245+K246+K247</f>
        <v>20201</v>
      </c>
      <c r="L248" s="48">
        <f>L243+L244+L245+L246+L247</f>
        <v>20201</v>
      </c>
      <c r="M248" s="48">
        <f>M243+M244+M245+M246+M247</f>
        <v>20201</v>
      </c>
      <c r="N248" s="48"/>
    </row>
    <row r="249" spans="1:14" ht="30" customHeight="1" thickBot="1">
      <c r="A249" s="10"/>
      <c r="B249" s="10"/>
      <c r="C249" s="17" t="s">
        <v>77</v>
      </c>
      <c r="D249" s="15"/>
      <c r="E249" s="15"/>
      <c r="F249" s="16"/>
      <c r="G249" s="46"/>
      <c r="H249" s="46"/>
      <c r="I249" s="46"/>
      <c r="J249" s="46"/>
      <c r="K249" s="46"/>
      <c r="L249" s="46"/>
      <c r="M249" s="106"/>
      <c r="N249" s="46"/>
    </row>
    <row r="250" spans="3:14" ht="12.75">
      <c r="C250" s="12">
        <v>111</v>
      </c>
      <c r="D250" s="9"/>
      <c r="E250" s="12">
        <v>717002</v>
      </c>
      <c r="F250" s="13" t="s">
        <v>67</v>
      </c>
      <c r="G250" s="50">
        <v>1610</v>
      </c>
      <c r="H250" s="50">
        <v>7127.24</v>
      </c>
      <c r="I250" s="50">
        <v>0</v>
      </c>
      <c r="J250" s="50">
        <v>0</v>
      </c>
      <c r="K250" s="50">
        <v>0</v>
      </c>
      <c r="L250" s="50">
        <v>0</v>
      </c>
      <c r="M250" s="108">
        <v>0</v>
      </c>
      <c r="N250" s="50"/>
    </row>
    <row r="251" spans="3:14" ht="12.75">
      <c r="C251" s="39">
        <v>111</v>
      </c>
      <c r="D251" s="95"/>
      <c r="E251" s="39">
        <v>712002</v>
      </c>
      <c r="F251" s="40" t="s">
        <v>116</v>
      </c>
      <c r="G251" s="49">
        <v>13200</v>
      </c>
      <c r="H251" s="49">
        <v>13500</v>
      </c>
      <c r="I251" s="49">
        <v>6000</v>
      </c>
      <c r="J251" s="49">
        <v>6000</v>
      </c>
      <c r="K251" s="49">
        <v>0</v>
      </c>
      <c r="L251" s="49">
        <v>0</v>
      </c>
      <c r="M251" s="109">
        <v>0</v>
      </c>
      <c r="N251" s="50"/>
    </row>
    <row r="252" spans="3:14" ht="12.75">
      <c r="C252" s="39">
        <v>1151</v>
      </c>
      <c r="D252" s="95"/>
      <c r="E252" s="39">
        <v>717003</v>
      </c>
      <c r="F252" s="40" t="s">
        <v>163</v>
      </c>
      <c r="G252" s="49">
        <v>3500</v>
      </c>
      <c r="H252" s="49">
        <v>0</v>
      </c>
      <c r="I252" s="49">
        <v>0</v>
      </c>
      <c r="J252" s="49">
        <v>0</v>
      </c>
      <c r="K252" s="49">
        <v>0</v>
      </c>
      <c r="L252" s="49">
        <v>0</v>
      </c>
      <c r="M252" s="109">
        <v>0</v>
      </c>
      <c r="N252" s="50"/>
    </row>
    <row r="253" spans="3:14" ht="12.75">
      <c r="C253" s="93">
        <v>51</v>
      </c>
      <c r="D253" s="9"/>
      <c r="E253" s="93">
        <v>711001</v>
      </c>
      <c r="F253" s="94" t="s">
        <v>168</v>
      </c>
      <c r="G253" s="49">
        <v>0</v>
      </c>
      <c r="H253" s="49">
        <v>0</v>
      </c>
      <c r="I253" s="49">
        <v>40000</v>
      </c>
      <c r="J253" s="49">
        <v>40000</v>
      </c>
      <c r="K253" s="49"/>
      <c r="L253" s="49"/>
      <c r="M253" s="109"/>
      <c r="N253" s="50"/>
    </row>
    <row r="254" spans="3:14" ht="12.75">
      <c r="C254" s="93">
        <v>111</v>
      </c>
      <c r="D254" s="9"/>
      <c r="E254" s="93">
        <v>712001</v>
      </c>
      <c r="F254" s="94" t="s">
        <v>100</v>
      </c>
      <c r="G254" s="49">
        <v>0</v>
      </c>
      <c r="H254" s="49">
        <v>250340</v>
      </c>
      <c r="I254" s="49">
        <v>0</v>
      </c>
      <c r="J254" s="49">
        <v>0</v>
      </c>
      <c r="K254" s="49">
        <v>0</v>
      </c>
      <c r="L254" s="49">
        <v>0</v>
      </c>
      <c r="M254" s="109">
        <v>0</v>
      </c>
      <c r="N254" s="50"/>
    </row>
    <row r="255" spans="3:14" ht="12.75">
      <c r="C255" s="93">
        <v>46</v>
      </c>
      <c r="D255" s="9"/>
      <c r="E255" s="93">
        <v>712001</v>
      </c>
      <c r="F255" s="94" t="s">
        <v>101</v>
      </c>
      <c r="G255" s="49">
        <v>0</v>
      </c>
      <c r="H255" s="49">
        <v>375510</v>
      </c>
      <c r="I255" s="49">
        <v>0</v>
      </c>
      <c r="J255" s="49">
        <v>0</v>
      </c>
      <c r="K255" s="49">
        <v>0</v>
      </c>
      <c r="L255" s="49">
        <v>0</v>
      </c>
      <c r="M255" s="109">
        <v>0</v>
      </c>
      <c r="N255" s="50"/>
    </row>
    <row r="256" spans="3:14" ht="12.75">
      <c r="C256" s="93">
        <v>41</v>
      </c>
      <c r="D256" s="9"/>
      <c r="E256" s="93">
        <v>717002</v>
      </c>
      <c r="F256" s="94" t="s">
        <v>171</v>
      </c>
      <c r="G256" s="49">
        <v>0</v>
      </c>
      <c r="H256" s="49">
        <v>0</v>
      </c>
      <c r="I256" s="49">
        <v>750</v>
      </c>
      <c r="J256" s="49">
        <v>750</v>
      </c>
      <c r="K256" s="49">
        <v>0</v>
      </c>
      <c r="L256" s="49">
        <v>0</v>
      </c>
      <c r="M256" s="109">
        <v>0</v>
      </c>
      <c r="N256" s="50"/>
    </row>
    <row r="257" spans="3:14" ht="12.75">
      <c r="C257" s="93">
        <v>41</v>
      </c>
      <c r="D257" s="9"/>
      <c r="E257" s="93">
        <v>712001</v>
      </c>
      <c r="F257" s="94" t="s">
        <v>102</v>
      </c>
      <c r="G257" s="49">
        <v>0</v>
      </c>
      <c r="H257" s="49">
        <v>0</v>
      </c>
      <c r="I257" s="49">
        <v>1650</v>
      </c>
      <c r="J257" s="49">
        <v>1650</v>
      </c>
      <c r="K257" s="49">
        <v>0</v>
      </c>
      <c r="L257" s="49">
        <v>0</v>
      </c>
      <c r="M257" s="109">
        <v>0</v>
      </c>
      <c r="N257" s="50"/>
    </row>
    <row r="258" spans="3:14" ht="12.75">
      <c r="C258" s="93">
        <v>41</v>
      </c>
      <c r="D258" s="9"/>
      <c r="E258" s="93">
        <v>712001</v>
      </c>
      <c r="F258" s="94" t="s">
        <v>170</v>
      </c>
      <c r="G258" s="49"/>
      <c r="H258" s="49">
        <v>2760</v>
      </c>
      <c r="I258" s="49">
        <v>532</v>
      </c>
      <c r="J258" s="49">
        <v>532</v>
      </c>
      <c r="K258" s="49">
        <v>0</v>
      </c>
      <c r="L258" s="49">
        <v>0</v>
      </c>
      <c r="M258" s="109">
        <v>0</v>
      </c>
      <c r="N258" s="50"/>
    </row>
    <row r="259" spans="3:14" ht="12.75">
      <c r="C259" s="93">
        <v>41</v>
      </c>
      <c r="D259" s="9"/>
      <c r="E259" s="93">
        <v>712002</v>
      </c>
      <c r="F259" s="94" t="s">
        <v>169</v>
      </c>
      <c r="G259" s="49">
        <v>0</v>
      </c>
      <c r="H259" s="49">
        <v>0</v>
      </c>
      <c r="I259" s="49">
        <v>147802</v>
      </c>
      <c r="J259" s="49">
        <v>147802</v>
      </c>
      <c r="K259" s="49">
        <v>0</v>
      </c>
      <c r="L259" s="49">
        <v>0</v>
      </c>
      <c r="M259" s="109">
        <v>0</v>
      </c>
      <c r="N259" s="50"/>
    </row>
    <row r="260" spans="3:14" ht="12.75">
      <c r="C260" s="93">
        <v>46</v>
      </c>
      <c r="D260" s="9"/>
      <c r="E260" s="93">
        <v>713004</v>
      </c>
      <c r="F260" s="94" t="s">
        <v>157</v>
      </c>
      <c r="G260" s="49">
        <v>0</v>
      </c>
      <c r="H260" s="49">
        <v>715.5</v>
      </c>
      <c r="I260" s="49">
        <v>1500</v>
      </c>
      <c r="J260" s="49">
        <v>1500</v>
      </c>
      <c r="K260" s="49">
        <v>0</v>
      </c>
      <c r="L260" s="49">
        <v>0</v>
      </c>
      <c r="M260" s="109">
        <v>0</v>
      </c>
      <c r="N260" s="50"/>
    </row>
    <row r="261" spans="3:14" ht="12.75">
      <c r="C261" s="93">
        <v>41</v>
      </c>
      <c r="D261" s="9"/>
      <c r="E261" s="93">
        <v>713004</v>
      </c>
      <c r="F261" s="94" t="s">
        <v>118</v>
      </c>
      <c r="G261" s="49">
        <v>0</v>
      </c>
      <c r="H261" s="49">
        <v>1030</v>
      </c>
      <c r="I261" s="49">
        <v>0</v>
      </c>
      <c r="J261" s="49">
        <v>0</v>
      </c>
      <c r="K261" s="49">
        <v>0</v>
      </c>
      <c r="L261" s="49"/>
      <c r="M261" s="109"/>
      <c r="N261" s="50"/>
    </row>
    <row r="262" spans="3:14" ht="12.75">
      <c r="C262" s="12">
        <v>46</v>
      </c>
      <c r="D262" s="9"/>
      <c r="E262" s="12">
        <v>717004</v>
      </c>
      <c r="F262" s="13" t="s">
        <v>68</v>
      </c>
      <c r="G262" s="49">
        <v>0</v>
      </c>
      <c r="H262" s="49">
        <v>0</v>
      </c>
      <c r="I262" s="49">
        <v>0</v>
      </c>
      <c r="J262" s="49">
        <v>0</v>
      </c>
      <c r="K262" s="49">
        <v>0</v>
      </c>
      <c r="L262" s="49">
        <v>0</v>
      </c>
      <c r="M262" s="109">
        <v>0</v>
      </c>
      <c r="N262" s="50"/>
    </row>
    <row r="263" spans="3:14" ht="12.75">
      <c r="C263" s="61">
        <v>41</v>
      </c>
      <c r="D263" s="129"/>
      <c r="E263" s="61">
        <v>716</v>
      </c>
      <c r="F263" s="98" t="s">
        <v>119</v>
      </c>
      <c r="G263" s="49">
        <v>1500</v>
      </c>
      <c r="H263" s="98">
        <v>0</v>
      </c>
      <c r="I263" s="49">
        <v>1490</v>
      </c>
      <c r="J263" s="98">
        <v>1490</v>
      </c>
      <c r="K263" s="98">
        <v>0</v>
      </c>
      <c r="L263" s="98">
        <v>0</v>
      </c>
      <c r="M263" s="98">
        <v>0</v>
      </c>
      <c r="N263" s="50"/>
    </row>
    <row r="264" spans="3:14" ht="24" customHeight="1" thickBot="1">
      <c r="C264" s="114" t="s">
        <v>156</v>
      </c>
      <c r="D264" s="115"/>
      <c r="E264" s="116"/>
      <c r="F264" s="117"/>
      <c r="G264" s="48">
        <f aca="true" t="shared" si="20" ref="G264:M264">SUM(G250:G263)</f>
        <v>19810</v>
      </c>
      <c r="H264" s="48">
        <f t="shared" si="20"/>
        <v>650982.74</v>
      </c>
      <c r="I264" s="48">
        <f t="shared" si="20"/>
        <v>199724</v>
      </c>
      <c r="J264" s="48">
        <f t="shared" si="20"/>
        <v>199724</v>
      </c>
      <c r="K264" s="48">
        <f t="shared" si="20"/>
        <v>0</v>
      </c>
      <c r="L264" s="48">
        <f t="shared" si="20"/>
        <v>0</v>
      </c>
      <c r="M264" s="48">
        <f t="shared" si="20"/>
        <v>0</v>
      </c>
      <c r="N264" s="48"/>
    </row>
    <row r="265" spans="3:14" ht="20.25" customHeight="1" thickBot="1">
      <c r="C265" s="30" t="s">
        <v>80</v>
      </c>
      <c r="D265" s="31"/>
      <c r="E265" s="32"/>
      <c r="F265" s="33"/>
      <c r="G265" s="51">
        <f aca="true" t="shared" si="21" ref="G265:M265">G241+G248+G264</f>
        <v>178604.99</v>
      </c>
      <c r="H265" s="51">
        <f t="shared" si="21"/>
        <v>874800.1599999999</v>
      </c>
      <c r="I265" s="51">
        <f t="shared" si="21"/>
        <v>467803</v>
      </c>
      <c r="J265" s="51">
        <f t="shared" si="21"/>
        <v>467803</v>
      </c>
      <c r="K265" s="51">
        <f t="shared" si="21"/>
        <v>250002</v>
      </c>
      <c r="L265" s="51">
        <f t="shared" si="21"/>
        <v>254702</v>
      </c>
      <c r="M265" s="51">
        <f t="shared" si="21"/>
        <v>259532</v>
      </c>
      <c r="N265" s="113"/>
    </row>
    <row r="266" spans="3:14" ht="6.75" customHeight="1" hidden="1" thickBot="1">
      <c r="C266" s="18"/>
      <c r="D266" s="19"/>
      <c r="E266" s="20"/>
      <c r="F266" s="21"/>
      <c r="G266" s="22"/>
      <c r="H266" s="22"/>
      <c r="I266" s="22"/>
      <c r="J266" s="22"/>
      <c r="K266" s="27"/>
      <c r="L266" s="27"/>
      <c r="M266" s="27"/>
      <c r="N266" s="27"/>
    </row>
  </sheetData>
  <sheetProtection/>
  <mergeCells count="4">
    <mergeCell ref="A241:F241"/>
    <mergeCell ref="A4:B21"/>
    <mergeCell ref="A1:J1"/>
    <mergeCell ref="A2:F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Evka</dc:creator>
  <cp:keywords/>
  <dc:description/>
  <cp:lastModifiedBy>Admin</cp:lastModifiedBy>
  <cp:lastPrinted>2019-12-20T09:09:40Z</cp:lastPrinted>
  <dcterms:created xsi:type="dcterms:W3CDTF">2005-01-27T18:01:27Z</dcterms:created>
  <dcterms:modified xsi:type="dcterms:W3CDTF">2019-12-20T09:09:43Z</dcterms:modified>
  <cp:category/>
  <cp:version/>
  <cp:contentType/>
  <cp:contentStatus/>
</cp:coreProperties>
</file>